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eLivro" hidePivotFieldList="1"/>
  <mc:AlternateContent xmlns:mc="http://schemas.openxmlformats.org/markup-compatibility/2006">
    <mc:Choice Requires="x15">
      <x15ac:absPath xmlns:x15ac="http://schemas.microsoft.com/office/spreadsheetml/2010/11/ac" url="M:\Nuno Rodrigues\DGEEC\4.DEEBS\Comunidade cigana\2019\relatório\"/>
    </mc:Choice>
  </mc:AlternateContent>
  <bookViews>
    <workbookView xWindow="0" yWindow="0" windowWidth="18432" windowHeight="6600" tabRatio="694"/>
  </bookViews>
  <sheets>
    <sheet name="Capa" sheetId="33" r:id="rId1"/>
    <sheet name="Nota_Introdutória" sheetId="32" r:id="rId2"/>
    <sheet name="Índice" sheetId="2" r:id="rId3"/>
    <sheet name="NotaMetodológica" sheetId="17" r:id="rId4"/>
    <sheet name="Caraterização" sheetId="1" r:id="rId5"/>
    <sheet name="Painéis" sheetId="41" r:id="rId6"/>
    <sheet name="Alunos" sheetId="3" r:id="rId7"/>
    <sheet name="EPE" sheetId="4" r:id="rId8"/>
    <sheet name="ASE" sheetId="5" r:id="rId9"/>
    <sheet name="AEC" sheetId="6" r:id="rId10"/>
    <sheet name="Retenção" sheetId="39" r:id="rId11"/>
    <sheet name="Retenção_anterior_1819" sheetId="40" r:id="rId12"/>
    <sheet name="Aproveitamento" sheetId="7" r:id="rId13"/>
    <sheet name="Abandono" sheetId="10" r:id="rId14"/>
    <sheet name="Transferidos" sheetId="11" r:id="rId15"/>
  </sheets>
  <definedNames>
    <definedName name="_Toc216590067" localSheetId="10">#REF!</definedName>
    <definedName name="_Toc216590067" localSheetId="11">#REF!</definedName>
    <definedName name="_Toc216590067">#REF!</definedName>
    <definedName name="_Toc216590068" localSheetId="10">#REF!</definedName>
    <definedName name="_Toc216590068" localSheetId="11">#REF!</definedName>
    <definedName name="_Toc216590068">#REF!</definedName>
    <definedName name="_Toc216590069" localSheetId="10">#REF!</definedName>
    <definedName name="_Toc216590069" localSheetId="11">#REF!</definedName>
    <definedName name="_Toc216590069">#REF!</definedName>
    <definedName name="_Toc216590070" localSheetId="10">#REF!</definedName>
    <definedName name="_Toc216590070" localSheetId="11">#REF!</definedName>
    <definedName name="_Toc216590070">#REF!</definedName>
    <definedName name="_Toc216590071" localSheetId="10">#REF!</definedName>
    <definedName name="_Toc216590071" localSheetId="11">#REF!</definedName>
    <definedName name="_Toc216590071">#REF!</definedName>
    <definedName name="_Toc216590072" localSheetId="10">#REF!</definedName>
    <definedName name="_Toc216590072" localSheetId="11">#REF!</definedName>
    <definedName name="_Toc216590072">#REF!</definedName>
    <definedName name="_Toc216590073" localSheetId="10">#REF!</definedName>
    <definedName name="_Toc216590073" localSheetId="11">#REF!</definedName>
    <definedName name="_Toc216590073">#REF!</definedName>
    <definedName name="_Toc216590074" localSheetId="10">#REF!</definedName>
    <definedName name="_Toc216590074" localSheetId="11">#REF!</definedName>
    <definedName name="_Toc216590074">#REF!</definedName>
    <definedName name="_Toc216590075" localSheetId="10">#REF!</definedName>
    <definedName name="_Toc216590075" localSheetId="11">#REF!</definedName>
    <definedName name="_Toc216590075">#REF!</definedName>
    <definedName name="_Toc216590076" localSheetId="10">#REF!</definedName>
    <definedName name="_Toc216590076" localSheetId="11">#REF!</definedName>
    <definedName name="_Toc216590076">#REF!</definedName>
    <definedName name="_Toc216590077" localSheetId="10">#REF!</definedName>
    <definedName name="_Toc216590077" localSheetId="11">#REF!</definedName>
    <definedName name="_Toc216590077">#REF!</definedName>
    <definedName name="_Toc216590078" localSheetId="10">#REF!</definedName>
    <definedName name="_Toc216590078" localSheetId="11">#REF!</definedName>
    <definedName name="_Toc216590078">#REF!</definedName>
    <definedName name="_Toc216590079" localSheetId="10">#REF!</definedName>
    <definedName name="_Toc216590079" localSheetId="11">#REF!</definedName>
    <definedName name="_Toc216590079">#REF!</definedName>
    <definedName name="_Toc275770495" localSheetId="10">#REF!</definedName>
    <definedName name="_Toc275770495" localSheetId="11">#REF!</definedName>
    <definedName name="_Toc275770495">#REF!</definedName>
    <definedName name="_Toc276730777" localSheetId="10">#REF!</definedName>
    <definedName name="_Toc276730777" localSheetId="11">#REF!</definedName>
    <definedName name="_Toc276730777">#REF!</definedName>
    <definedName name="a" localSheetId="10">#REF!</definedName>
    <definedName name="a" localSheetId="11">#REF!</definedName>
    <definedName name="a">#REF!</definedName>
    <definedName name="AE" localSheetId="10">#REF!</definedName>
    <definedName name="AE" localSheetId="11">#REF!</definedName>
    <definedName name="AE">#REF!</definedName>
    <definedName name="_xlnm.Print_Area" localSheetId="13">Abandono!$A$1:$Q$142</definedName>
    <definedName name="_xlnm.Print_Area" localSheetId="9">AEC!$A$1:$J$26</definedName>
    <definedName name="_xlnm.Print_Area" localSheetId="12">Aproveitamento!$A$1:$Q$143</definedName>
    <definedName name="_xlnm.Print_Area" localSheetId="8">ASE!$A$1:$K$31</definedName>
    <definedName name="_xlnm.Print_Area" localSheetId="4">Caraterização!$A$1:$M$45</definedName>
    <definedName name="_xlnm.Print_Area" localSheetId="7">EPE!$A$1:$K$30</definedName>
    <definedName name="_xlnm.Print_Area" localSheetId="2">Índice!$A$1:$W$84</definedName>
    <definedName name="_xlnm.Print_Area" localSheetId="1">Nota_Introdutória!$A$1:$I$44</definedName>
    <definedName name="_xlnm.Print_Area" localSheetId="3">NotaMetodológica!$A$1:$I$79</definedName>
    <definedName name="_xlnm.Print_Area" localSheetId="5">Painéis!$A$1:$K$28</definedName>
    <definedName name="_xlnm.Print_Area" localSheetId="10">Retenção!$A$1:$Q$133</definedName>
    <definedName name="_xlnm.Print_Area" localSheetId="11">Retenção_anterior_1819!$A$1:$R$294</definedName>
    <definedName name="_xlnm.Print_Area" localSheetId="14">Transferidos!$A$1:$R$142</definedName>
    <definedName name="gdf" localSheetId="5">#REF!</definedName>
    <definedName name="gdf" localSheetId="10">#REF!</definedName>
    <definedName name="gdf" localSheetId="11">#REF!</definedName>
    <definedName name="gdf">#REF!</definedName>
    <definedName name="qq" localSheetId="10">#REF!</definedName>
    <definedName name="qq" localSheetId="11">#REF!</definedName>
    <definedName name="qq">#REF!</definedName>
    <definedName name="rwe" localSheetId="10">#REF!</definedName>
    <definedName name="rwe" localSheetId="11">#REF!</definedName>
    <definedName name="rwe">#REF!</definedName>
    <definedName name="s" localSheetId="10">#REF!</definedName>
    <definedName name="s" localSheetId="11">#REF!</definedName>
    <definedName name="s">#REF!</definedName>
    <definedName name="Tabela_4___Docentes_por_Subsistema_de_ensino__Grupo_etário_e_Sexo__em_2010" localSheetId="10">#REF!</definedName>
    <definedName name="Tabela_4___Docentes_por_Subsistema_de_ensino__Grupo_etário_e_Sexo__em_2010" localSheetId="11">#REF!</definedName>
    <definedName name="Tabela_4___Docentes_por_Subsistema_de_ensino__Grupo_etário_e_Sexo__em_2010">#REF!</definedName>
    <definedName name="Tabela_4antiga___Idade_média_dos_docentes_por_Subsistema_de_ensino_e_Sexo__de_2001_a_2009" localSheetId="10">#REF!</definedName>
    <definedName name="Tabela_4antiga___Idade_média_dos_docentes_por_Subsistema_de_ensino_e_Sexo__de_2001_a_2009" localSheetId="11">#REF!</definedName>
    <definedName name="Tabela_4antiga___Idade_média_dos_docentes_por_Subsistema_de_ensino_e_Sexo__de_2001_a_2009">#REF!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 i="41" l="1"/>
  <c r="B15" i="41" l="1"/>
  <c r="E18" i="41" l="1"/>
  <c r="D18" i="41"/>
  <c r="C18" i="41"/>
  <c r="B18" i="41"/>
  <c r="E17" i="41"/>
  <c r="D17" i="41"/>
  <c r="C17" i="41"/>
  <c r="B17" i="41"/>
  <c r="E16" i="41"/>
  <c r="D16" i="41"/>
  <c r="C16" i="41"/>
  <c r="B16" i="41"/>
  <c r="E15" i="41"/>
  <c r="D15" i="41"/>
  <c r="C15" i="41"/>
  <c r="B11" i="41"/>
  <c r="B10" i="41"/>
  <c r="B9" i="41"/>
  <c r="B8" i="41"/>
  <c r="B7" i="41"/>
  <c r="B12" i="41" s="1"/>
  <c r="D4" i="41"/>
</calcChain>
</file>

<file path=xl/sharedStrings.xml><?xml version="1.0" encoding="utf-8"?>
<sst xmlns="http://schemas.openxmlformats.org/spreadsheetml/2006/main" count="1476" uniqueCount="278">
  <si>
    <t>Sim</t>
  </si>
  <si>
    <t>Não</t>
  </si>
  <si>
    <t>NR</t>
  </si>
  <si>
    <t>Agrupamento</t>
  </si>
  <si>
    <t>Escola não agrupada</t>
  </si>
  <si>
    <t>%</t>
  </si>
  <si>
    <t>Norte</t>
  </si>
  <si>
    <t>Centro</t>
  </si>
  <si>
    <t>Área Metropolitana de Lisboa</t>
  </si>
  <si>
    <t>Alentejo</t>
  </si>
  <si>
    <t>Algarve</t>
  </si>
  <si>
    <t xml:space="preserve">N.º </t>
  </si>
  <si>
    <t>Tipologia da escola</t>
  </si>
  <si>
    <t>Total</t>
  </si>
  <si>
    <t>Taxa de resposta</t>
  </si>
  <si>
    <t>N-º</t>
  </si>
  <si>
    <t>NUTS II</t>
  </si>
  <si>
    <t>Ensino Básico</t>
  </si>
  <si>
    <t>Regular 1.ºC</t>
  </si>
  <si>
    <t>Regular 2.ºC</t>
  </si>
  <si>
    <t>Regular 3.ºC</t>
  </si>
  <si>
    <t>Outras Ofertas  1.ºC</t>
  </si>
  <si>
    <t>Outras Ofertas  2.ºC</t>
  </si>
  <si>
    <t>Outras Ofertas  3.ºC</t>
  </si>
  <si>
    <t>Ensino Secundário</t>
  </si>
  <si>
    <t>CCH</t>
  </si>
  <si>
    <t>CP</t>
  </si>
  <si>
    <t>EAE</t>
  </si>
  <si>
    <t>Ensino Doméstico</t>
  </si>
  <si>
    <t>1.ºC</t>
  </si>
  <si>
    <t>2.ºC</t>
  </si>
  <si>
    <t>3.ºC</t>
  </si>
  <si>
    <t>Secundário</t>
  </si>
  <si>
    <t>F</t>
  </si>
  <si>
    <t>M</t>
  </si>
  <si>
    <t>Ensino Básico Regular 1.ºC</t>
  </si>
  <si>
    <t>Ensino Básico Regular 2.ºC</t>
  </si>
  <si>
    <t>Ensino Básico Regular 3.ºC</t>
  </si>
  <si>
    <t>Ensino Secundário - CCH</t>
  </si>
  <si>
    <t>Ensino Secundário - CP</t>
  </si>
  <si>
    <t>Ensino Secundário - EAE</t>
  </si>
  <si>
    <t>Ensino Doméstico - 1.ºC</t>
  </si>
  <si>
    <t>Ensino Doméstico - 2.ºC</t>
  </si>
  <si>
    <t>Ensino Doméstico - 3.ºC</t>
  </si>
  <si>
    <t>Aveiro</t>
  </si>
  <si>
    <t>Beja</t>
  </si>
  <si>
    <t>Braga</t>
  </si>
  <si>
    <t>Bragança</t>
  </si>
  <si>
    <t>Castelo Branco</t>
  </si>
  <si>
    <t>Coimbra</t>
  </si>
  <si>
    <t>Évora</t>
  </si>
  <si>
    <t>Faro</t>
  </si>
  <si>
    <t>Guarda</t>
  </si>
  <si>
    <t>Leiria</t>
  </si>
  <si>
    <t>Lisboa</t>
  </si>
  <si>
    <t>Portalegre</t>
  </si>
  <si>
    <t>Porto</t>
  </si>
  <si>
    <t>Santarém</t>
  </si>
  <si>
    <t>Setúbal</t>
  </si>
  <si>
    <t>Viana do Castelo</t>
  </si>
  <si>
    <t>Vila Real</t>
  </si>
  <si>
    <t>Viseu</t>
  </si>
  <si>
    <t>Feminino</t>
  </si>
  <si>
    <t>Masculino</t>
  </si>
  <si>
    <t>Escalão A</t>
  </si>
  <si>
    <t>Escalão B</t>
  </si>
  <si>
    <t>Ensino Doméstico - Sec</t>
  </si>
  <si>
    <t>N.º escolas</t>
  </si>
  <si>
    <t>Total de escolas</t>
  </si>
  <si>
    <t>1.º Ciclo</t>
  </si>
  <si>
    <t>2.º Ciclo</t>
  </si>
  <si>
    <t>3.º Ciclo</t>
  </si>
  <si>
    <t>Total ensino Básico</t>
  </si>
  <si>
    <t>% total</t>
  </si>
  <si>
    <t>Total Básico</t>
  </si>
  <si>
    <t>Total Secundário</t>
  </si>
  <si>
    <t>Total Básico F</t>
  </si>
  <si>
    <t>Total Básico M</t>
  </si>
  <si>
    <t>Total Secundário F</t>
  </si>
  <si>
    <t>Total Secundário M</t>
  </si>
  <si>
    <t>Total F</t>
  </si>
  <si>
    <t>Total M</t>
  </si>
  <si>
    <t>Alunos matriculados</t>
  </si>
  <si>
    <t>Educação Pré-Escolar</t>
  </si>
  <si>
    <t>Nível de ensino</t>
  </si>
  <si>
    <t>Nota Metodológica</t>
  </si>
  <si>
    <t>5. Abandono escolar</t>
  </si>
  <si>
    <t xml:space="preserve">6. Alunos transferidos </t>
  </si>
  <si>
    <t>Com mais que uma retenção</t>
  </si>
  <si>
    <t>Total Ensino Básico</t>
  </si>
  <si>
    <t>Com uma retenção</t>
  </si>
  <si>
    <t>Sem retenção</t>
  </si>
  <si>
    <t>% total com uma retenção</t>
  </si>
  <si>
    <t>% total com mais que uma retenção</t>
  </si>
  <si>
    <t>% total sem retenção</t>
  </si>
  <si>
    <t>Total sem retenção</t>
  </si>
  <si>
    <t>Total com uma retenção</t>
  </si>
  <si>
    <t>Total com mais que uma retenção</t>
  </si>
  <si>
    <t>NUTS II/ Nível de ensino</t>
  </si>
  <si>
    <t>Distrito/ Nível de ensino</t>
  </si>
  <si>
    <t>NUTS II/ Nível de ensino e sexo</t>
  </si>
  <si>
    <t>(1) Não estão contabilizados os alunos transferidos.</t>
  </si>
  <si>
    <t>Total de alunos CC sem retenção</t>
  </si>
  <si>
    <t>Total de alunos CC com uma retenção</t>
  </si>
  <si>
    <t>Total de alunos CC com mais que uma retenção</t>
  </si>
  <si>
    <t>Alunos CC sem retenção</t>
  </si>
  <si>
    <t>Alunos CC com uma retenção</t>
  </si>
  <si>
    <t>Alunos CC com mais que uma retenção</t>
  </si>
  <si>
    <t>N.º de alunos CC</t>
  </si>
  <si>
    <t>% total alunos CC matriculados</t>
  </si>
  <si>
    <t>SIGLAS</t>
  </si>
  <si>
    <r>
      <rPr>
        <b/>
        <sz val="10"/>
        <color theme="1"/>
        <rFont val="Calibri"/>
        <family val="2"/>
        <scheme val="minor"/>
      </rPr>
      <t>CCH</t>
    </r>
    <r>
      <rPr>
        <sz val="10"/>
        <color theme="1"/>
        <rFont val="Calibri"/>
        <family val="2"/>
        <scheme val="minor"/>
      </rPr>
      <t xml:space="preserve"> - Cursos Científico-Humanísticos</t>
    </r>
  </si>
  <si>
    <r>
      <rPr>
        <b/>
        <sz val="10"/>
        <color theme="1"/>
        <rFont val="Calibri"/>
        <family val="2"/>
        <scheme val="minor"/>
      </rPr>
      <t xml:space="preserve">CP </t>
    </r>
    <r>
      <rPr>
        <sz val="10"/>
        <color theme="1"/>
        <rFont val="Calibri"/>
        <family val="2"/>
        <scheme val="minor"/>
      </rPr>
      <t>- Cursos Profissionais</t>
    </r>
  </si>
  <si>
    <r>
      <rPr>
        <b/>
        <sz val="10"/>
        <color theme="1"/>
        <rFont val="Calibri"/>
        <family val="2"/>
        <scheme val="minor"/>
      </rPr>
      <t xml:space="preserve">Sec </t>
    </r>
    <r>
      <rPr>
        <sz val="10"/>
        <color theme="1"/>
        <rFont val="Calibri"/>
        <family val="2"/>
        <scheme val="minor"/>
      </rPr>
      <t>- Secundário</t>
    </r>
  </si>
  <si>
    <r>
      <rPr>
        <b/>
        <sz val="10"/>
        <color theme="1"/>
        <rFont val="Calibri"/>
        <family val="2"/>
        <scheme val="minor"/>
      </rPr>
      <t>EPE</t>
    </r>
    <r>
      <rPr>
        <sz val="10"/>
        <color theme="1"/>
        <rFont val="Calibri"/>
        <family val="2"/>
        <scheme val="minor"/>
      </rPr>
      <t xml:space="preserve"> - Educação Pré-Escolar</t>
    </r>
  </si>
  <si>
    <r>
      <rPr>
        <b/>
        <sz val="10"/>
        <color theme="1"/>
        <rFont val="Calibri"/>
        <family val="2"/>
        <scheme val="minor"/>
      </rPr>
      <t xml:space="preserve">NUTS </t>
    </r>
    <r>
      <rPr>
        <sz val="10"/>
        <color theme="1"/>
        <rFont val="Calibri"/>
        <family val="2"/>
        <scheme val="minor"/>
      </rPr>
      <t>- Nomenclatura das Unidades Territoriais para Fins Estatísticos</t>
    </r>
  </si>
  <si>
    <r>
      <rPr>
        <b/>
        <sz val="10"/>
        <color theme="1"/>
        <rFont val="Calibri"/>
        <family val="2"/>
        <scheme val="minor"/>
      </rPr>
      <t>1.ºC</t>
    </r>
    <r>
      <rPr>
        <sz val="10"/>
        <color theme="1"/>
        <rFont val="Calibri"/>
        <family val="2"/>
        <scheme val="minor"/>
      </rPr>
      <t xml:space="preserve"> - 1.º Ciclo</t>
    </r>
  </si>
  <si>
    <r>
      <rPr>
        <b/>
        <sz val="10"/>
        <color theme="1"/>
        <rFont val="Calibri"/>
        <family val="2"/>
        <scheme val="minor"/>
      </rPr>
      <t>2.ºC</t>
    </r>
    <r>
      <rPr>
        <sz val="10"/>
        <color theme="1"/>
        <rFont val="Calibri"/>
        <family val="2"/>
        <scheme val="minor"/>
      </rPr>
      <t xml:space="preserve"> - 2.º Ciclo</t>
    </r>
  </si>
  <si>
    <r>
      <rPr>
        <b/>
        <sz val="10"/>
        <color theme="1"/>
        <rFont val="Calibri"/>
        <family val="2"/>
        <scheme val="minor"/>
      </rPr>
      <t>3.ºC</t>
    </r>
    <r>
      <rPr>
        <sz val="10"/>
        <color theme="1"/>
        <rFont val="Calibri"/>
        <family val="2"/>
        <scheme val="minor"/>
      </rPr>
      <t xml:space="preserve"> - 3.º Ciclo</t>
    </r>
  </si>
  <si>
    <t>Nota Introdutória</t>
  </si>
  <si>
    <t>Questionário no âmbito da Estratégia Nacional para a Integração das Comunidades Ciganas - ENICC</t>
  </si>
  <si>
    <t xml:space="preserve">Refira-se, por último, que, para a informação agora disponibilizada,  apenas foi considerado o Universo das escolas que efetivamente responderam ao presente questionário. </t>
  </si>
  <si>
    <t>2018/19</t>
  </si>
  <si>
    <t>2016/17</t>
  </si>
  <si>
    <t xml:space="preserve">Fonte: </t>
  </si>
  <si>
    <t>6. Alunos transferidos</t>
  </si>
  <si>
    <t>Outras Ofertas</t>
  </si>
  <si>
    <t>Ensino Secundário - OF</t>
  </si>
  <si>
    <t>DGEEC - Questionário no âmbito da Estratégia Nacional para a Integração das Comunidades Ciganas (2018/19)</t>
  </si>
  <si>
    <t>Perfil Escolar das Comunidades Ciganas</t>
  </si>
  <si>
    <t>Nota: Dados referentes às Escolas que responderam aos questionários e que têm alunos das comunidades ciganas.</t>
  </si>
  <si>
    <t>A publicação "Perfil Escolar das Comunidades Ciganas" apresenta um conjunto de quadros estatísticos sobre os alunos das comunidades ciganas matriculados, no ano letivo 2018/2019, em escolas públicas do Ministério da Educação, geograficamente localizadas no Continente.</t>
  </si>
  <si>
    <t>Distribuição dos alunos CC em 2016/17</t>
  </si>
  <si>
    <t>% total alunos CC matriculados com ASE em 2016/17</t>
  </si>
  <si>
    <t>% total alunos CC inscritos nas AEC em 2016/17</t>
  </si>
  <si>
    <r>
      <rPr>
        <b/>
        <sz val="10"/>
        <rFont val="Calibri"/>
        <family val="2"/>
        <scheme val="minor"/>
      </rPr>
      <t>CAE</t>
    </r>
    <r>
      <rPr>
        <sz val="10"/>
        <rFont val="Calibri"/>
        <family val="2"/>
        <scheme val="minor"/>
      </rPr>
      <t xml:space="preserve"> - Cursos Artísticos Especializados</t>
    </r>
  </si>
  <si>
    <r>
      <rPr>
        <b/>
        <sz val="10"/>
        <rFont val="Calibri"/>
        <family val="2"/>
        <scheme val="minor"/>
      </rPr>
      <t>Alunos CC</t>
    </r>
    <r>
      <rPr>
        <sz val="10"/>
        <color theme="1"/>
        <rFont val="Calibri"/>
        <family val="2"/>
        <scheme val="minor"/>
      </rPr>
      <t xml:space="preserve"> - Alunos das comunidades ciganas</t>
    </r>
  </si>
  <si>
    <t>A: Número total de crianças/alunos matriculados durante o ano letivo 2018/19, por nível, oferta de educação e formação e sexo</t>
  </si>
  <si>
    <t>B: A escola teve crianças/alunos das comunidades ciganas matriculados no ano letivo 2018/2019</t>
  </si>
  <si>
    <t>5) Número total de alunos das comunidades ciganas matriculados no ano letivo 2018/19, que foram transferidos, por nível, oferta de educação e formação e sexo</t>
  </si>
  <si>
    <t>6) Número total de alunos das comunidades ciganas matriculados no ano letivo 2018/19, que abandonaram, por nível, oferta de educação e formação e sexo</t>
  </si>
  <si>
    <t>7) Número total de alunos das comunidades ciganas matriculados no ano letivo 2018/19, que não transitaram/não concluiram, por nível, oferta de educação e formação e sexo</t>
  </si>
  <si>
    <t>8) Número total de alunos das comunidades ciganas matriculados no ano letivo 2018/19, que transitaram/concluiram, por nível, oferta de educação e formação e sexo</t>
  </si>
  <si>
    <t>9) Número total de crianças/alunos das comunidades ciganas matriculados durante o ano letivo 2018/19, por nível, oferta de educação e formação e sexo</t>
  </si>
  <si>
    <t>10) Número total de alunos das comunidades ciganas matriculados no ano letivo 2018/19, com uma retenção em anos letivos anteriores, por nível, oferta de educação e formação e sexo</t>
  </si>
  <si>
    <t>11) Número total de alunos das comunidades ciganas matriculados no ano letivo 2018/19 com duas ou mais retenções em anos letivos anteriores, por nível, oferta de educação e formação e sexo</t>
  </si>
  <si>
    <t>4) Número total de alunos inscritos nas Atividades de Enriquecimento Curricular no ano letivo 2018/19, por sexo (Total de alunos e Total de alunos das comunidades ciganas)</t>
  </si>
  <si>
    <t>3) Número total de crianças/alunos matriculados no ano letivo 2018/19, que beneficiaram de apoios socioeconómicos, por sexo (Total de alunos e Total de alunos das comunidades ciganas)</t>
  </si>
  <si>
    <t>2) Número total de alunos que ingressaram no 1.º ano do 1.º ciclo no ano letivo 2018/19, tendo frequentado a educação pré-escolar, por sexo  (Total de alunos e Total de alunos das comunidades ciganas)</t>
  </si>
  <si>
    <t>1) Número total de crianças matriculadas na educação pré-escolar no ano letivo 2018/19, por sexo  (Total de alunos e Total de alunos das comunidades ciganas)</t>
  </si>
  <si>
    <t xml:space="preserve">3. Retenção escolar </t>
  </si>
  <si>
    <t>Por uma questão de comparabilidade dos dados, nos quadros apresentados as "outras ofertas" contemplam as seguintes ofertas de educação e formação:</t>
  </si>
  <si>
    <r>
      <rPr>
        <b/>
        <sz val="10"/>
        <rFont val="Calibri"/>
        <family val="2"/>
        <scheme val="minor"/>
      </rPr>
      <t xml:space="preserve">Outras Ofertas 1.ºC </t>
    </r>
    <r>
      <rPr>
        <sz val="10"/>
        <rFont val="Calibri"/>
        <family val="2"/>
        <scheme val="minor"/>
      </rPr>
      <t>-  Ensino individual</t>
    </r>
  </si>
  <si>
    <r>
      <rPr>
        <b/>
        <sz val="10"/>
        <rFont val="Calibri"/>
        <family val="2"/>
        <scheme val="minor"/>
      </rPr>
      <t>Outras Ofertas 2.ºC</t>
    </r>
    <r>
      <rPr>
        <sz val="10"/>
        <rFont val="Calibri"/>
        <family val="2"/>
        <scheme val="minor"/>
      </rPr>
      <t xml:space="preserve"> - Cursos artísticos especializados (regime integrado), Percursos curriculares alternativos, Ensino à distância e Ensino individual</t>
    </r>
  </si>
  <si>
    <r>
      <rPr>
        <b/>
        <sz val="10"/>
        <rFont val="Calibri"/>
        <family val="2"/>
        <scheme val="minor"/>
      </rPr>
      <t>Outras Ofertas 3.ºC</t>
    </r>
    <r>
      <rPr>
        <sz val="10"/>
        <rFont val="Calibri"/>
        <family val="2"/>
        <scheme val="minor"/>
      </rPr>
      <t xml:space="preserve"> - Cursos artísticos especializados (regime integrado), Cursos CEF, Percursos curriculares alternativos, Ensino à distância e Ensino individual</t>
    </r>
  </si>
  <si>
    <r>
      <rPr>
        <b/>
        <sz val="10"/>
        <rFont val="Calibri"/>
        <family val="2"/>
        <scheme val="minor"/>
      </rPr>
      <t>Outras Ofertas Sec</t>
    </r>
    <r>
      <rPr>
        <sz val="10"/>
        <rFont val="Calibri"/>
        <family val="2"/>
        <scheme val="minor"/>
      </rPr>
      <t xml:space="preserve"> - Cursos com planos próprios, Cursos CEF, Ensino à distância e Ensino individual</t>
    </r>
  </si>
  <si>
    <r>
      <rPr>
        <b/>
        <sz val="10"/>
        <color theme="1"/>
        <rFont val="Calibri"/>
        <family val="2"/>
        <scheme val="minor"/>
      </rPr>
      <t>A.M.L.</t>
    </r>
    <r>
      <rPr>
        <sz val="10"/>
        <color theme="1"/>
        <rFont val="Calibri"/>
        <family val="2"/>
        <scheme val="minor"/>
      </rPr>
      <t xml:space="preserve"> - Área Metropolitana de Lisboa</t>
    </r>
  </si>
  <si>
    <t>% total sem retenção antes de 2016/17</t>
  </si>
  <si>
    <t>% total com uma retenção antes de 2016/17</t>
  </si>
  <si>
    <t>% total com mais que uma retenção antes de 2016/17</t>
  </si>
  <si>
    <t>DGE - Questionário no âmbito da Estratégia Nacional para a Integração das Comunidades Ciganas (Dados dos alunos matriculados relativos ao início do ano letivo de 2016/17)</t>
  </si>
  <si>
    <t>DGE - Questionário no âmbito da Estratégia Nacional para a Integração das Comunidades Ciganas (Dados dos alunos matriculados relativos ao ano letivo de 2016/17)</t>
  </si>
  <si>
    <t>DGE - Questionário no âmbito da Estratégia Nacional para a Integração das Comunidades Ciganas (Dados dos alunos matriculados relativos ao final do ano letivo de 2016/17)</t>
  </si>
  <si>
    <t>N.º de escolas públicas do MEdu inquiridas com alunos das comunidades ciganas matriculados, por ano letivo (2016/17 e 2018/19)</t>
  </si>
  <si>
    <t>N.º de escolas públicas do MEdu inquiridas com alunos das comunidades ciganas matriculados, por ano letivo e tipologia de escola (2016/17 e 2018/19)</t>
  </si>
  <si>
    <t>N.º de escolas públicas do MEdu inquiridas com alunos das comunidades ciganas matriculados, por ano letivo e NUTS II (2016/17 e 2018/19)</t>
  </si>
  <si>
    <t>N.º de escolas públicas do MEdu respondentes com alunos das comunidades ciganas matriculados, por ano letivo (2016/17 e 2018/19)</t>
  </si>
  <si>
    <t>N.º total de alunos das comunidades ciganas matriculados em escolas públicas do MEdu com retenção escolar, por nível de ensino</t>
  </si>
  <si>
    <t>N.º total de alunos das comunidades ciganas matriculados em escolas públicas do MEdu com retenção escolar, por NUTS II e nível de ensino</t>
  </si>
  <si>
    <t>N.º total de alunos das comunidades ciganas matriculados em escolas públicas do MEdu com retenção escolar, por distrito e nível de ensino</t>
  </si>
  <si>
    <t>N.º total de alunos das comunidades ciganas matriculados em escolas públicas do MEdu com retenção escolar, por NUTS II, nível de ensino e sexo</t>
  </si>
  <si>
    <t>N.º total de alunos das comunidades ciganas matriculados em escolas públicas do MEdu sem retenção e com retenção anterior ao ano letivo 2018/2019, por nível de ensino</t>
  </si>
  <si>
    <t>N.º total de alunos das comunidades ciganas matriculados em escolas públicas do MEdu sem retenção e com retenção anterior ao ano letivo 2018/2019, por nível de ensino e oferta de educação e formação</t>
  </si>
  <si>
    <t>N.º total de alunos das comunidades ciganas matriculados em escolas públicas do MEdu sem e com retenção anterior ao ano letivo 2018/2019, por NUTS II e nível de ensino</t>
  </si>
  <si>
    <t>N.º total de alunos das comunidades ciganas matriculados em escolas públicas do MEdu com e sem retenção anterior ao ano letivo 2018/2019, por distrito e nível de ensino</t>
  </si>
  <si>
    <t>N.º total de alunos das comunidades ciganas matriculados em escolas públicas do MEdu sem retenção e com retenção anterior ao ano letivo 2018/2019, por NUTS II, nível de ensino e sexo</t>
  </si>
  <si>
    <t>N.º total de alunos das comunidades ciganas matriculados em escolas públicas do MEdu com aproveitamento, por nível de ensino</t>
  </si>
  <si>
    <t>N.º total de alunos das comunidades ciganas matriculados em escolas públicas do MEdu com aproveitamento, por NUTS II e nível de ensino</t>
  </si>
  <si>
    <t>N.º total de alunos das comunidades ciganas matriculados em escolas públicas do MEdu com aproveitamento, por distrito e nível de ensino</t>
  </si>
  <si>
    <t>N.º total de alunos das comunidades ciganas matriculados em escolas públicas do MEdu com aproveitamento, por NUTS II, nível de ensino e sexo</t>
  </si>
  <si>
    <t>N.º total de alunos das comunidades ciganas matriculados em escolas públicas do MEdu com abandono escolar, por nível de ensino</t>
  </si>
  <si>
    <t>N.º total de alunos das comunidades ciganas matriculados em escolas públicas do MEdu com abandono escolar, por NUTS II e nível de ensino</t>
  </si>
  <si>
    <t>N.º total de alunos das comunidades ciganas matriculados em escolas públicas do MEdu com abandono escolar, por distrito e nível de ensino</t>
  </si>
  <si>
    <t>N.º total de alunos das comunidades ciganas matriculados em escolas públicas do MEdu com abandono escolar, por NUTS II, nível de ensino e sexo</t>
  </si>
  <si>
    <t>2. Alunos matriculados em escolas públicas do MEdu (continuação)</t>
  </si>
  <si>
    <t>N.º total de alunos das comunidades ciganas matriculados em escolas públicas do MEdu,  por nível de ensino</t>
  </si>
  <si>
    <r>
      <t xml:space="preserve">MEdu - </t>
    </r>
    <r>
      <rPr>
        <sz val="10"/>
        <rFont val="Calibri"/>
        <family val="2"/>
        <scheme val="minor"/>
      </rPr>
      <t>Ministério da Educação</t>
    </r>
  </si>
  <si>
    <t>2. Alunos matriculados em escolas públicas do MEdu</t>
  </si>
  <si>
    <t>N.º total de alunos das comunidades ciganas matriculados em escolas públicas do MEdu, por NUTS II, nível e oferta de educação e formação</t>
  </si>
  <si>
    <t>N.º total de alunos das comunidades ciganas matriculados em escolas públicas do MEdu, por distrito, nível e oferta de educação e formação</t>
  </si>
  <si>
    <t>N.º total de alunos das comunidades ciganas matriculados em escolas públicas do MEdu, por NUTS II, nível, oferta de educação e formação e sexo</t>
  </si>
  <si>
    <t>N.º total de crianças das comunidades ciganas que ingressaram no 1.º ano do 1.º ciclo, tendo frequentado EPE, em escolas públicas do MEdu, por NUTS II e sexo (2016/17 e 2018/19)</t>
  </si>
  <si>
    <t>N.º total de alunos das comunidades ciganas matriculados em escolas públicas do MEdu, que beneficiaram de Apoios Socioeconómicos, por Escalão e NUTS II</t>
  </si>
  <si>
    <t>N.º total de alunos das comunidades ciganas inscritos nas Atividades de Enriquecimento Curricular (AEC) em escolas públicas do MEdu, por sexo e NUTS II</t>
  </si>
  <si>
    <t>3.1. Retenção escolar dos alunos matriculados no ano letivo 2018/19 em escolas públicas do MEdu</t>
  </si>
  <si>
    <r>
      <t>Percentagem de alunos das comunidades ciganas com retenção escolar face ao total de alunos das comunidades ciganas matriculados</t>
    </r>
    <r>
      <rPr>
        <b/>
        <vertAlign val="superscript"/>
        <sz val="10"/>
        <color theme="1"/>
        <rFont val="Calibri"/>
        <family val="2"/>
        <scheme val="minor"/>
      </rPr>
      <t xml:space="preserve"> (1) </t>
    </r>
    <r>
      <rPr>
        <b/>
        <sz val="10"/>
        <color theme="1"/>
        <rFont val="Calibri"/>
        <family val="2"/>
        <scheme val="minor"/>
      </rPr>
      <t>em escolas públicas do MEdu, por NUTS II e nível de ensino</t>
    </r>
  </si>
  <si>
    <r>
      <t>Percentagem de alunos das comunidades ciganas com retenção escolar face ao total de alunos das comunidades ciganas matriculados</t>
    </r>
    <r>
      <rPr>
        <b/>
        <vertAlign val="superscript"/>
        <sz val="10"/>
        <color theme="1"/>
        <rFont val="Calibri"/>
        <family val="2"/>
        <scheme val="minor"/>
      </rPr>
      <t xml:space="preserve"> (1) </t>
    </r>
    <r>
      <rPr>
        <b/>
        <sz val="10"/>
        <color theme="1"/>
        <rFont val="Calibri"/>
        <family val="2"/>
        <scheme val="minor"/>
      </rPr>
      <t>em escolas públicas do MEdu, por distrito e nível de ensino</t>
    </r>
  </si>
  <si>
    <r>
      <t>Percentagem de alunos das comunidades ciganas com retenção escolar face ao total de alunos das comunidades ciganas matriculados</t>
    </r>
    <r>
      <rPr>
        <b/>
        <vertAlign val="superscript"/>
        <sz val="10"/>
        <color theme="1"/>
        <rFont val="Calibri"/>
        <family val="2"/>
        <scheme val="minor"/>
      </rPr>
      <t xml:space="preserve"> (1)</t>
    </r>
    <r>
      <rPr>
        <b/>
        <sz val="10"/>
        <color theme="1"/>
        <rFont val="Calibri"/>
        <family val="2"/>
        <scheme val="minor"/>
      </rPr>
      <t xml:space="preserve"> em escolas públicas do MEdu, por NUTS II, nível de ensino e sexo</t>
    </r>
  </si>
  <si>
    <t>3.2. Retenção escolar anterior dos alunos matriculados no ano letivo 2018/19 em escolas públicas do MEdu</t>
  </si>
  <si>
    <t>Percentagem de alunos das comunidades ciganas sem retenção e com retenção anterior ao ano letivo 2018/2019 face ao total de alunos das comunidades ciganas matriculados em escolas públicas do MEdu, por NUTS II e nível de ensino</t>
  </si>
  <si>
    <t>Percentagem de alunos das comunidades ciganas sem retenção e com retenção anterior ao ano letivo 2018/2019 face ao total de alunos das comunidades ciganas matriculados em escolas públicas do MEdu, por distrito e nível de ensino</t>
  </si>
  <si>
    <t>Percentagem de alunos das comunidades ciganas sem retenção e com retenção anterior ao ano letivo 2018/2019 face ao total de alunos das comunidades ciganas matriculados em escolas públicas do MEdu, por NUTS II, nível de ensino e sexo</t>
  </si>
  <si>
    <t>4. Aproveitamento escolar dos alunos matriculados em escolas públicas do MEdu</t>
  </si>
  <si>
    <r>
      <t xml:space="preserve">Percentagem de alunos das comunidades ciganas com aproveitamento face ao total de alunos das comunidades ciganas matriculados </t>
    </r>
    <r>
      <rPr>
        <b/>
        <vertAlign val="superscript"/>
        <sz val="10"/>
        <color theme="1"/>
        <rFont val="Calibri"/>
        <family val="2"/>
        <scheme val="minor"/>
      </rPr>
      <t>(1)</t>
    </r>
    <r>
      <rPr>
        <b/>
        <sz val="10"/>
        <color theme="1"/>
        <rFont val="Calibri"/>
        <family val="2"/>
        <scheme val="minor"/>
      </rPr>
      <t xml:space="preserve"> em escolas públicas do MEdu, por NUTS II e nível de ensino (2016/17 e 2018/19)</t>
    </r>
  </si>
  <si>
    <r>
      <t xml:space="preserve">Percentagem de alunos das comunidades ciganas com aproveitamento face ao total de alunos das comunidades ciganas matriculados </t>
    </r>
    <r>
      <rPr>
        <b/>
        <vertAlign val="superscript"/>
        <sz val="10"/>
        <color theme="1"/>
        <rFont val="Calibri"/>
        <family val="2"/>
        <scheme val="minor"/>
      </rPr>
      <t>(1)</t>
    </r>
    <r>
      <rPr>
        <b/>
        <sz val="10"/>
        <color theme="1"/>
        <rFont val="Calibri"/>
        <family val="2"/>
        <scheme val="minor"/>
      </rPr>
      <t xml:space="preserve"> em escolas públicas do MEdu, por distrito e nível de ensino (2016/17 e 2018/19) </t>
    </r>
  </si>
  <si>
    <r>
      <t>Percentagem de alunos das comunidades ciganas com aproveitamento face ao total de alunos das comunidades ciganas matriculados</t>
    </r>
    <r>
      <rPr>
        <b/>
        <vertAlign val="superscript"/>
        <sz val="10"/>
        <color theme="1"/>
        <rFont val="Calibri"/>
        <family val="2"/>
        <scheme val="minor"/>
      </rPr>
      <t xml:space="preserve"> (1)</t>
    </r>
    <r>
      <rPr>
        <b/>
        <sz val="10"/>
        <color theme="1"/>
        <rFont val="Calibri"/>
        <family val="2"/>
        <scheme val="minor"/>
      </rPr>
      <t xml:space="preserve"> em escolas públicas do MEdu, por NUTS II, nível de ensino e sexo (2016/17 e 2018/19) </t>
    </r>
  </si>
  <si>
    <r>
      <t xml:space="preserve">Percentagem de alunos das comunidades ciganas com abandono escolar face ao total de alunos das comunidades ciganas matriculados </t>
    </r>
    <r>
      <rPr>
        <b/>
        <vertAlign val="superscript"/>
        <sz val="10"/>
        <color theme="1"/>
        <rFont val="Calibri"/>
        <family val="2"/>
        <scheme val="minor"/>
      </rPr>
      <t>(1)</t>
    </r>
    <r>
      <rPr>
        <b/>
        <sz val="10"/>
        <color theme="1"/>
        <rFont val="Calibri"/>
        <family val="2"/>
        <scheme val="minor"/>
      </rPr>
      <t xml:space="preserve"> em escolas públicas do Medu, por NUTS II e nível de ensino (2016/17 e 2018/19)</t>
    </r>
  </si>
  <si>
    <r>
      <t xml:space="preserve">Percentagem de alunos das comunidades ciganas com abandono escolar face ao total de alunos das comunidades ciganas matriculados </t>
    </r>
    <r>
      <rPr>
        <b/>
        <vertAlign val="superscript"/>
        <sz val="10"/>
        <color theme="1"/>
        <rFont val="Calibri"/>
        <family val="2"/>
        <scheme val="minor"/>
      </rPr>
      <t>(1)</t>
    </r>
    <r>
      <rPr>
        <b/>
        <sz val="10"/>
        <color theme="1"/>
        <rFont val="Calibri"/>
        <family val="2"/>
        <scheme val="minor"/>
      </rPr>
      <t xml:space="preserve"> em escolas públicas do Medu, por distrito e nível de ensino (2016/17 e 2018/19)</t>
    </r>
  </si>
  <si>
    <r>
      <t xml:space="preserve">Percentagem de alunos das comunidades ciganas com abandono escolar face ao total de alunos das comunidades ciganas matriculados </t>
    </r>
    <r>
      <rPr>
        <b/>
        <vertAlign val="superscript"/>
        <sz val="10"/>
        <color theme="1"/>
        <rFont val="Calibri"/>
        <family val="2"/>
        <scheme val="minor"/>
      </rPr>
      <t>(1)</t>
    </r>
    <r>
      <rPr>
        <b/>
        <sz val="10"/>
        <color theme="1"/>
        <rFont val="Calibri"/>
        <family val="2"/>
        <scheme val="minor"/>
      </rPr>
      <t xml:space="preserve"> em escolas públicas do Medu, por NUTS II, nível de ensino e sexo (2016/17 e 2018/19)</t>
    </r>
  </si>
  <si>
    <t>N.º total de alunos das comunidades ciganas transferidos em escolas públicas do MEdu, por nível de ensino</t>
  </si>
  <si>
    <t>N.º total de alunos das comunidades ciganas transferidos em escolas públicas do MEdu, por NUTS II e nível de ensino</t>
  </si>
  <si>
    <t>Percentagem de alunos das comunidades ciganas transferidos face ao total de alunos das comunidades ciganas em escolas públicas do MEdu, por NUTS II e nível de ensino  (2016/17 e 2018/19)</t>
  </si>
  <si>
    <t>N.º total de alunos das comunidades ciganas transferidos em escolas públicas do MEdu, por distrito e nível de ensino</t>
  </si>
  <si>
    <t>Percentagem de alunos das comunidades ciganas transferidos face ao total de alunos das comunidades ciganas em escolas públicas do MEdu, por distrito e nível de ensino (2016/17 e 2018/19)</t>
  </si>
  <si>
    <t>N.º total de alunos das comunidades ciganas transferidos em escolas públicas do MEdu, por NUTS II, nível de ensino e sexo</t>
  </si>
  <si>
    <t>Percentagem de alunos das comunidades ciganas transferidos face ao total de alunos das comunidades ciganas em escolas públicas do MEdu, por NUTS II, nível de ensino e sexo  (2016/17 e 2018/19)</t>
  </si>
  <si>
    <t>3.1 Retenção escolar dos alunos matriculados no ano letivo 2018/19 em escolas públicas do MEdu</t>
  </si>
  <si>
    <t>N.º total de alunos das comunidades ciganas matriculados em escolas públicas do MEdu, por nível de ensino</t>
  </si>
  <si>
    <t>Percentagem de alunos das comunidades ciganas com retenção escolar face ao total de alunos das comunidades ciganas matriculados em escolas públicas do MEdu, por NUTS II e nível de ensino</t>
  </si>
  <si>
    <t>Percentagem de alunos das comunidades ciganas com retenção escolar face ao total de alunos das comunidades ciganas matriculados em escolas públicas do MEdu, por distrito e nível de ensino</t>
  </si>
  <si>
    <t>Percentagem de alunos das comunidades ciganas com retenção escolar face ao total de alunos das comunidades ciganas matriculados em escolas públicas do MEdu, por NUTS II, nível de ensino e sexo</t>
  </si>
  <si>
    <t>Percentagem de alunos das comunidades ciganas com aproveitamento face ao total de alunos das comunidades ciganas matriculados em escolas públicas do MEdu, por NUTS II e nível de ensino (2016/17 e 2018/19)</t>
  </si>
  <si>
    <t xml:space="preserve">Percentagem de alunos das comunidades ciganas com aproveitamento face ao total de alunos das comunidades ciganas matriculados em escolas públicas do MEdu, por distrito e nível de ensino (2016/17 e 2018/19) </t>
  </si>
  <si>
    <t xml:space="preserve">Percentagem de alunos das comunidades ciganas com aproveitamento face ao total de alunos das comunidades ciganas matriculados em escolas públicas do MEdu, por NUTS II, nível de ensino e sexo (2016/17 e 2018/19) </t>
  </si>
  <si>
    <t>Percentagem de alunos das comunidades ciganas com abandono escolar face ao total de alunos das comunidades ciganas matriculados em escolas públicas do MEdu, por NUTS II e nível de ensino (2016/17 e 2018/19)</t>
  </si>
  <si>
    <t>Percentagem de alunos das comunidades ciganas com abandono escolar face ao total de alunos das comunidades ciganas matriculados em escolas públicas do MEdu, por distrito e nível de ensino (2016/17 e 2018/19)</t>
  </si>
  <si>
    <t>Percentagem de alunos das comunidades ciganas com abandono escolar face ao total de alunos das comunidades ciganas matriculados em escolas públicas do MEdu, por NUTS II, nível de ensino e sexo (2016/17 e 2018/19)</t>
  </si>
  <si>
    <t>Painel 1: Escolas públicas do MEdu respondentes com alunos das comunidades ciganas matriculados, por ano letivo (2016/17 e 2018/19) (%)</t>
  </si>
  <si>
    <t>1.º ciclo ensino básico</t>
  </si>
  <si>
    <t>2.º ciclo ensino básico</t>
  </si>
  <si>
    <t>3.º ciclo ensino básico</t>
  </si>
  <si>
    <t>Painel 3: Alunos das comunidades ciganas matriculados em escolas públicas do MEdu com retenção escolar, por nível de ensino (2018/19) (%)</t>
  </si>
  <si>
    <t>Retenção no final do ano letivo 2018/19</t>
  </si>
  <si>
    <t>Sem retenção antes de 2018/19</t>
  </si>
  <si>
    <t>Com uma retenção antes de 2018/19</t>
  </si>
  <si>
    <t>Com mais do que uma retenção antes de 2018/19</t>
  </si>
  <si>
    <t>Painéis</t>
  </si>
  <si>
    <t>2016/2017</t>
  </si>
  <si>
    <t>1.º Ciclo EB</t>
  </si>
  <si>
    <t>2.º Ciclo  EB</t>
  </si>
  <si>
    <t>3.º Ciclo EB</t>
  </si>
  <si>
    <t>2018/2019</t>
  </si>
  <si>
    <t>Índice</t>
  </si>
  <si>
    <t>Em jeito de análise comparativa surgem também quadros estatísticos relativos ao ano letivo 2016/2017. No entanto, e considerando que, entre as duas operações, o Universo de respondentes é bastante díspar (taxa de resposta de 70% em 2016/2017 e de 99% em 2018/19), é necessário alguma reserva quando se comparam os valores absolutos dos dois anos letivos, pelo que privilegiámos, sempre que possível, a apresentação dos dados recolhidos na primeira edição apenas em termos percentuais.</t>
  </si>
  <si>
    <t>As Direções das Unidades Orgânicas deveriam responder às seguintes questões:</t>
  </si>
  <si>
    <t>Os dados apresentados nesta publicação, relativos ao ano letivo 2018/2019, foram recolhidos entre os meses de janeiro e fevereiro de 2020, através de um questionário eletrónico aplicado pela Direção-Geral de Estatísticas da Educação e Ciência, no âmbito da Estratégia Nacional para a Integração das Comunidades Ciganas.</t>
  </si>
  <si>
    <t>Com alunos CC</t>
  </si>
  <si>
    <t>Sem alunos CC</t>
  </si>
  <si>
    <t>1. Caraterização das Escolas Públicas do Medu que responderam</t>
  </si>
  <si>
    <t>Alunos cc matriculados</t>
  </si>
  <si>
    <t>NUTS II/Oferta de educação e formação e sexo</t>
  </si>
  <si>
    <t>Distrito/Nível e Oferta de educação e formação</t>
  </si>
  <si>
    <t>NUTS II/Nível e Oferta de educação e formação</t>
  </si>
  <si>
    <t>Total de Alunos CC</t>
  </si>
  <si>
    <t>Total alunos CC inscritos</t>
  </si>
  <si>
    <t>Educação pré-escolar</t>
  </si>
  <si>
    <t>N.º total de alunos das comunidades ciganas matriculados em escolas públicas do MEdu, que beneficiaram de Apoios Socioeconómicos (ASE), por NUTS II e Escalão</t>
  </si>
  <si>
    <t>N.º total de alunos das comunidades ciganas inscritos nas Atividades de Enriquecimento Curricular (AEC) em escolas públicas do MEdu, por NUTS II e sexo</t>
  </si>
  <si>
    <t>% total alunos CC com retenção escolar</t>
  </si>
  <si>
    <t>Nível/Oferta de educação e formação</t>
  </si>
  <si>
    <t>NUTS II/Nível de ensino</t>
  </si>
  <si>
    <t>Distrito/Nível de ensino</t>
  </si>
  <si>
    <t>NUTS II/Nível de ensino e sexo</t>
  </si>
  <si>
    <t>% total de alunos CC com abandono escolar</t>
  </si>
  <si>
    <t>% total alunos CC inscritos</t>
  </si>
  <si>
    <t>Total de alunos CC matriculados</t>
  </si>
  <si>
    <r>
      <t>Total de alunos CC matriculados</t>
    </r>
    <r>
      <rPr>
        <vertAlign val="superscript"/>
        <sz val="9"/>
        <color theme="1"/>
        <rFont val="Calibri"/>
        <family val="2"/>
        <scheme val="minor"/>
      </rPr>
      <t xml:space="preserve"> (1)</t>
    </r>
  </si>
  <si>
    <t>Alunos CC com retenção escolar</t>
  </si>
  <si>
    <t>Alunos CC com aproveitamento</t>
  </si>
  <si>
    <t>Alunos CC transferidos</t>
  </si>
  <si>
    <r>
      <t xml:space="preserve">Total de alunos CC matriculados </t>
    </r>
    <r>
      <rPr>
        <vertAlign val="superscript"/>
        <sz val="9"/>
        <color theme="1"/>
        <rFont val="Calibri"/>
        <family val="2"/>
        <scheme val="minor"/>
      </rPr>
      <t>(1)</t>
    </r>
  </si>
  <si>
    <t>Alunos CC com abandono escolar</t>
  </si>
  <si>
    <t>% total de alunos CC com aproveitamento</t>
  </si>
  <si>
    <t>Alunos CC Sem retenção</t>
  </si>
  <si>
    <t>Total de alunos CC</t>
  </si>
  <si>
    <t>Painel 2: Alunos das comunidades ciganas matriculados em escolas públicas do MEdu, por nível de ensino (2018/19) (%)</t>
  </si>
  <si>
    <t>Gráfico</t>
  </si>
  <si>
    <r>
      <t xml:space="preserve">
O XXII Governo Constitucional assume como 3.º Desafio Estratégico: DESIGUALDADES - Mais e melhores oportunidades para todos, sem discriminações, assumindo ser fundamental prosseguir o combate determinado a todas as formas de discriminação que sobrevivem como comportamentos disseminados, apesar da eliminação dos seus fundamentos institucionais. Neste sentido foi assumido o compromisso de defender e fortalecer o Estado Social, promovendo a efetiva inclusão social dos cidadãos e cidadãs, bem como o desenvolvimento de iniciativas locais, regionais e nacionais que valorizem a diversidade e a construção de uma verdadeira sociedade intercultural, orientado pelo princípio constitucional da igualdade e da não discriminação previsto no artigo 13.º da Constituição da República Portuguesa. A aposta das políticas do Governo foca-se no cumprimento legal do princípio da igualdade e a sua aplicação efetiva, pondo em prática, sempre que necessário, modalidades de discriminação positiva, em nome da igualdade de oportunidades. O direito à Educação é assumido como um dos pilares fundamentais do desenvolvimento das comunidades e um aspeto fundacional da democracia portuguesa. A aposta na escola pública assume-se como o principal instrumento de redução das desigualdades de mobilidade social. Para isso, as escolas devem garantir a igualdade de oportunidades no acesso a uma educação inclusiva e de qualidade, assim como percursos de qualificação diversificados. 
Estas medidas governativas têm vindo a permitir a consecução e o desenvolvimento das medidas preconizadas na Estratégia Nacional para a Integração das Comunidades Ciganas 2013-2020 (ENICC), aprovada pela Resolução do Conselho de Ministros n.º 25/2013, de 17 de abril, alinhada com a Comunicação da Comissão Europeia «Um quadro europeu para as estratégias nacionais de integração dos ciganos até 2020», de 5 de abril de 2011, constituiu-se como uma medida politica para a promoção da melhoria dos indicadores de bem estar e de integração das pessoas ciganas, o conhecimento mútuo e a desconstrução dos estereótipos. A Resolução do Conselho de Ministros n.º 154/2018, de 29 de novembro, aprovada após cinco anos da publicação da ENICC, resultou da necessidade de introdução de alterações decorrentes da informação recolhida no processo de monitorização desta estratégia, vem reforçar o desenho e implementação de medidas e estratégias no domínio da escolarização, da integração profissional e da melhoria das condições de habitação das pessoas ciganas em situação de exclusão social, bem como  o reforço da intervenção em mediação intercultural, a melhoria da informação e do conhecimento no combate à discriminação contra as pessoas ciganas.
Por forma a permitir a monitorização do impacto das ações desenvolvidas, face às metas estabelecidas e aos resultados esperados, a Direção-Geral da Educação (DGE) solicitou parecer junto da Comissão Nacional de Proteção da Dados (CNPD), com o objetivo de ver autorizada a recolha de dados estatísticos relativos às crianças e aos jovens ciganos, inseridos no sistema educativo português. Em resposta, a CNPD emitiu um parecer subscrito pela Presidente desta entidade, datado de 09/06/2017, parte do qual se transcreve infra:
“</t>
    </r>
    <r>
      <rPr>
        <i/>
        <sz val="10"/>
        <color theme="1"/>
        <rFont val="Calibri"/>
        <family val="2"/>
        <scheme val="minor"/>
      </rPr>
      <t>O questionário inserido no âmbito da Estratégia Nacional para a Integração das Comunidades Ciganas implica a recolha de informação relativa à origem étnica, pelo que é dotado de especial sensibilidade e merecedor de reforçada proteção jurídica.
Todavia, na medida em que a informação é registada e transmitida pelos Agrupamentos de Escolas/Escolas não agrupadas sem identificação dos titulares da informação, por referência aos números totais de alunos que por ciclo/nível de ensino têm tais características étnicas, de forma agregada, portanto, sem que os titulares dos dados sejam suscetíveis de identificação, não se verifica um tratamento de dados pessoais em sentido próprio, de acordo com as alíneas a) e b) do artigo 3.° da Lei n.°67/98, de 26 de outubro, alterada pela Lei n.°103/2015, de 24 de agosto - Lei de Proteção de Dados Pessoais.
Nestes termos, desde que a informação seja registada e agregada nestas condições e para este fim e a origem étnica dos alunos não seja inscrita na ficha do aluno, a CNPD nada tem a opor ao referido estudo.</t>
    </r>
    <r>
      <rPr>
        <sz val="10"/>
        <color theme="1"/>
        <rFont val="Calibri"/>
        <family val="2"/>
        <scheme val="minor"/>
      </rPr>
      <t>”
Assim, cientes da importância deste estudo para a melhoria da oferta educativa e, consequentemente, para a promoção do sucesso escolar de todos os alunos, o Ministério da Educação, através da Direção-Geral de Estatísticas da Educação e Ciência, a partir de um instrumento concebido em colaboração com a Direção-Geral da Educação (DGE), disponibilizou um questionário eletrónico, com o intuito de permitir a auscultação dos estabelecimentos de educação e ensino.
Após o período de resposta ao questionário, os dados recolhidos foram alvo de tratamento por parte da Direção-Geral de Estatísticas da Educação e Ciência, apresentando-se, no presente documento, uma análise descritiva dos mesmos.
Por fim, é de assinalar, e agradecer, a elevada participação dos Diretores e das escolas nesta iniciativa, tendo-se obtido na presente edição uma taxa de resposta de aproximadamente 100%, o que representou um crescimento de cerca de 30 p.p em relação à operação realizada em 2017.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</si>
</sst>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164" formatCode="0.0%"/>
    <numFmt numFmtId="165" formatCode="0.0"/>
  </numFmts>
  <fonts count="45"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b/>
      <sz val="9"/>
      <color theme="0"/>
      <name val="Calibri"/>
      <family val="2"/>
      <scheme val="minor"/>
    </font>
    <font>
      <b/>
      <sz val="9"/>
      <color theme="1"/>
      <name val="Calibri"/>
      <family val="2"/>
      <scheme val="minor"/>
    </font>
    <font>
      <u/>
      <sz val="11"/>
      <color theme="10"/>
      <name val="Calibri"/>
      <family val="2"/>
      <scheme val="minor"/>
    </font>
    <font>
      <sz val="7"/>
      <color theme="1"/>
      <name val="Calibri"/>
      <family val="2"/>
      <scheme val="minor"/>
    </font>
    <font>
      <b/>
      <sz val="7"/>
      <color theme="1"/>
      <name val="Calibri"/>
      <family val="2"/>
      <scheme val="minor"/>
    </font>
    <font>
      <b/>
      <sz val="9"/>
      <name val="Calibri"/>
      <family val="2"/>
      <scheme val="minor"/>
    </font>
    <font>
      <sz val="9"/>
      <name val="Calibri"/>
      <family val="2"/>
      <scheme val="minor"/>
    </font>
    <font>
      <vertAlign val="superscript"/>
      <sz val="9"/>
      <color theme="1"/>
      <name val="Calibri"/>
      <family val="2"/>
      <scheme val="minor"/>
    </font>
    <font>
      <sz val="10"/>
      <color theme="1"/>
      <name val="Calibri"/>
      <family val="2"/>
      <scheme val="minor"/>
    </font>
    <font>
      <b/>
      <sz val="10"/>
      <color theme="1"/>
      <name val="Calibri"/>
      <family val="2"/>
      <scheme val="minor"/>
    </font>
    <font>
      <b/>
      <sz val="10"/>
      <color rgb="FF262626"/>
      <name val="Calibri"/>
      <family val="2"/>
      <scheme val="minor"/>
    </font>
    <font>
      <i/>
      <sz val="10"/>
      <color theme="1"/>
      <name val="Calibri"/>
      <family val="2"/>
      <scheme val="minor"/>
    </font>
    <font>
      <u/>
      <sz val="9"/>
      <color theme="10"/>
      <name val="Calibri"/>
      <family val="2"/>
      <scheme val="minor"/>
    </font>
    <font>
      <sz val="20"/>
      <color theme="0"/>
      <name val="Trebuchet MS"/>
      <family val="2"/>
    </font>
    <font>
      <sz val="11"/>
      <color theme="1"/>
      <name val="Trebuchet MS"/>
      <family val="2"/>
    </font>
    <font>
      <sz val="16"/>
      <color theme="0"/>
      <name val="Trebuchet MS"/>
      <family val="2"/>
    </font>
    <font>
      <sz val="10"/>
      <name val="Arial"/>
      <family val="2"/>
    </font>
    <font>
      <u/>
      <sz val="10"/>
      <color indexed="12"/>
      <name val="Arial"/>
      <family val="2"/>
    </font>
    <font>
      <u/>
      <sz val="11"/>
      <color theme="10"/>
      <name val="Calibri"/>
      <family val="2"/>
    </font>
    <font>
      <sz val="10"/>
      <color theme="1"/>
      <name val="Arial"/>
      <family val="2"/>
    </font>
    <font>
      <sz val="10"/>
      <color rgb="FFFF0000"/>
      <name val="Calibri"/>
      <family val="2"/>
      <scheme val="minor"/>
    </font>
    <font>
      <b/>
      <sz val="12"/>
      <color theme="1"/>
      <name val="Calibri"/>
      <family val="2"/>
      <scheme val="minor"/>
    </font>
    <font>
      <b/>
      <vertAlign val="superscript"/>
      <sz val="10"/>
      <color theme="1"/>
      <name val="Calibri"/>
      <family val="2"/>
      <scheme val="minor"/>
    </font>
    <font>
      <b/>
      <sz val="10"/>
      <name val="Calibri"/>
      <family val="2"/>
      <scheme val="minor"/>
    </font>
    <font>
      <sz val="8"/>
      <color theme="1"/>
      <name val="Calibri"/>
      <family val="2"/>
      <scheme val="minor"/>
    </font>
    <font>
      <b/>
      <sz val="9"/>
      <color rgb="FFFF0000"/>
      <name val="Calibri"/>
      <family val="2"/>
      <scheme val="minor"/>
    </font>
    <font>
      <sz val="10"/>
      <name val="Calibri"/>
      <family val="2"/>
      <scheme val="minor"/>
    </font>
    <font>
      <u/>
      <sz val="10"/>
      <color theme="10"/>
      <name val="Calibri"/>
      <family val="2"/>
      <scheme val="minor"/>
    </font>
    <font>
      <u/>
      <sz val="10"/>
      <color rgb="FF0563C1"/>
      <name val="Calibri"/>
      <family val="2"/>
      <scheme val="minor"/>
    </font>
    <font>
      <sz val="7"/>
      <color rgb="FF000000"/>
      <name val="Calibri"/>
      <family val="2"/>
      <scheme val="minor"/>
    </font>
    <font>
      <u/>
      <sz val="10"/>
      <color rgb="FF660066"/>
      <name val="Calibri"/>
      <family val="2"/>
      <scheme val="minor"/>
    </font>
    <font>
      <b/>
      <sz val="10"/>
      <color rgb="FF660066"/>
      <name val="Calibri"/>
      <family val="2"/>
      <scheme val="minor"/>
    </font>
    <font>
      <sz val="10"/>
      <color indexed="8"/>
      <name val="Arial"/>
      <family val="2"/>
    </font>
    <font>
      <b/>
      <sz val="12"/>
      <color theme="0"/>
      <name val="Trebuchet MS"/>
      <family val="2"/>
    </font>
    <font>
      <sz val="11"/>
      <color indexed="8"/>
      <name val="Arial"/>
      <family val="2"/>
    </font>
    <font>
      <sz val="8"/>
      <name val="Trebuchet MS"/>
      <family val="2"/>
    </font>
    <font>
      <b/>
      <sz val="8"/>
      <color theme="1"/>
      <name val="Trebuchet MS"/>
      <family val="2"/>
    </font>
    <font>
      <b/>
      <sz val="9"/>
      <color theme="1"/>
      <name val="Trebuchet MS"/>
      <family val="2"/>
    </font>
    <font>
      <sz val="9"/>
      <color indexed="8"/>
      <name val="Arial"/>
      <family val="2"/>
    </font>
    <font>
      <sz val="11"/>
      <color theme="0"/>
      <name val="Calibri"/>
      <family val="2"/>
      <scheme val="minor"/>
    </font>
    <font>
      <sz val="9"/>
      <color theme="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0"/>
        <bgColor theme="4"/>
      </patternFill>
    </fill>
    <fill>
      <patternFill patternType="lightUp"/>
    </fill>
    <fill>
      <patternFill patternType="solid">
        <fgColor rgb="FF660066"/>
        <bgColor theme="4"/>
      </patternFill>
    </fill>
    <fill>
      <patternFill patternType="solid">
        <fgColor rgb="FF660066"/>
        <bgColor indexed="64"/>
      </patternFill>
    </fill>
    <fill>
      <patternFill patternType="solid">
        <fgColor rgb="FFEEB7F7"/>
        <bgColor rgb="FF660066"/>
      </patternFill>
    </fill>
    <fill>
      <patternFill patternType="solid">
        <fgColor rgb="FFEEB7F7"/>
        <bgColor indexed="64"/>
      </patternFill>
    </fill>
    <fill>
      <patternFill patternType="solid">
        <fgColor rgb="FFEEB7F7"/>
        <bgColor indexed="45"/>
      </patternFill>
    </fill>
    <fill>
      <patternFill patternType="solid">
        <fgColor rgb="FFEEB7F7"/>
        <bgColor indexed="61"/>
      </patternFill>
    </fill>
    <fill>
      <patternFill patternType="solid">
        <fgColor rgb="FFFFE1FF"/>
        <bgColor indexed="9"/>
      </patternFill>
    </fill>
  </fills>
  <borders count="47">
    <border>
      <left/>
      <right/>
      <top/>
      <bottom/>
      <diagonal/>
    </border>
    <border>
      <left/>
      <right/>
      <top style="thin">
        <color theme="4" tint="-0.249977111117893"/>
      </top>
      <bottom style="medium">
        <color theme="4" tint="-0.249977111117893"/>
      </bottom>
      <diagonal/>
    </border>
    <border>
      <left style="thin">
        <color theme="0"/>
      </left>
      <right style="thin">
        <color theme="0"/>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style="thin">
        <color theme="0"/>
      </left>
      <right style="thin">
        <color theme="0"/>
      </right>
      <top style="thin">
        <color theme="0"/>
      </top>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bottom/>
      <diagonal/>
    </border>
    <border>
      <left style="thin">
        <color theme="0"/>
      </left>
      <right style="thin">
        <color theme="0"/>
      </right>
      <top/>
      <bottom style="thin">
        <color theme="0"/>
      </bottom>
      <diagonal/>
    </border>
    <border>
      <left style="medium">
        <color indexed="64"/>
      </left>
      <right/>
      <top style="medium">
        <color indexed="64"/>
      </top>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style="thin">
        <color theme="0" tint="-4.9989318521683403E-2"/>
      </right>
      <top/>
      <bottom/>
      <diagonal/>
    </border>
    <border>
      <left style="thin">
        <color theme="0" tint="-4.9989318521683403E-2"/>
      </left>
      <right style="thin">
        <color theme="0" tint="-4.9989318521683403E-2"/>
      </right>
      <top/>
      <bottom style="thin">
        <color theme="0" tint="-4.9989318521683403E-2"/>
      </bottom>
      <diagonal/>
    </border>
    <border>
      <left/>
      <right/>
      <top style="thin">
        <color theme="0"/>
      </top>
      <bottom/>
      <diagonal/>
    </border>
    <border>
      <left style="thin">
        <color theme="0" tint="-4.9989318521683403E-2"/>
      </left>
      <right/>
      <top/>
      <bottom/>
      <diagonal/>
    </border>
    <border>
      <left style="thin">
        <color theme="0"/>
      </left>
      <right/>
      <top style="thin">
        <color theme="0"/>
      </top>
      <bottom/>
      <diagonal/>
    </border>
    <border>
      <left style="thin">
        <color theme="0"/>
      </left>
      <right/>
      <top/>
      <bottom/>
      <diagonal/>
    </border>
    <border>
      <left/>
      <right style="medium">
        <color theme="4" tint="-0.249977111117893"/>
      </right>
      <top style="thin">
        <color theme="0"/>
      </top>
      <bottom style="thin">
        <color theme="0"/>
      </bottom>
      <diagonal/>
    </border>
    <border>
      <left/>
      <right style="thin">
        <color theme="0"/>
      </right>
      <top/>
      <bottom style="thin">
        <color theme="4" tint="-0.249977111117893"/>
      </bottom>
      <diagonal/>
    </border>
    <border>
      <left/>
      <right/>
      <top style="thin">
        <color rgb="FF660066"/>
      </top>
      <bottom style="medium">
        <color rgb="FF660066"/>
      </bottom>
      <diagonal/>
    </border>
    <border>
      <left style="medium">
        <color rgb="FF660066"/>
      </left>
      <right/>
      <top/>
      <bottom/>
      <diagonal/>
    </border>
    <border>
      <left style="medium">
        <color rgb="FF660066"/>
      </left>
      <right/>
      <top style="thin">
        <color rgb="FF660066"/>
      </top>
      <bottom style="medium">
        <color rgb="FF660066"/>
      </bottom>
      <diagonal/>
    </border>
    <border>
      <left style="medium">
        <color rgb="FF660066"/>
      </left>
      <right/>
      <top style="thin">
        <color theme="0"/>
      </top>
      <bottom/>
      <diagonal/>
    </border>
    <border>
      <left/>
      <right/>
      <top style="medium">
        <color rgb="FF660066"/>
      </top>
      <bottom style="medium">
        <color rgb="FF660066"/>
      </bottom>
      <diagonal/>
    </border>
    <border>
      <left/>
      <right/>
      <top style="medium">
        <color rgb="FF660066"/>
      </top>
      <bottom/>
      <diagonal/>
    </border>
    <border>
      <left style="thin">
        <color theme="0"/>
      </left>
      <right/>
      <top style="medium">
        <color rgb="FF660066"/>
      </top>
      <bottom style="medium">
        <color rgb="FF660066"/>
      </bottom>
      <diagonal/>
    </border>
    <border>
      <left style="thin">
        <color theme="0"/>
      </left>
      <right/>
      <top style="medium">
        <color rgb="FF660066"/>
      </top>
      <bottom/>
      <diagonal/>
    </border>
    <border>
      <left style="thin">
        <color theme="0"/>
      </left>
      <right/>
      <top style="thin">
        <color rgb="FF660066"/>
      </top>
      <bottom style="medium">
        <color rgb="FF660066"/>
      </bottom>
      <diagonal/>
    </border>
    <border>
      <left/>
      <right style="thin">
        <color theme="0"/>
      </right>
      <top style="medium">
        <color rgb="FF660066"/>
      </top>
      <bottom style="medium">
        <color rgb="FF660066"/>
      </bottom>
      <diagonal/>
    </border>
    <border>
      <left style="thin">
        <color theme="0" tint="-4.9989318521683403E-2"/>
      </left>
      <right/>
      <top style="thin">
        <color theme="0" tint="-4.9989318521683403E-2"/>
      </top>
      <bottom/>
      <diagonal/>
    </border>
    <border>
      <left style="thin">
        <color theme="0" tint="-4.9989318521683403E-2"/>
      </left>
      <right/>
      <top style="medium">
        <color rgb="FF660066"/>
      </top>
      <bottom/>
      <diagonal/>
    </border>
    <border>
      <left style="thin">
        <color theme="0" tint="-4.9989318521683403E-2"/>
      </left>
      <right/>
      <top style="thin">
        <color rgb="FF660066"/>
      </top>
      <bottom style="medium">
        <color rgb="FF660066"/>
      </bottom>
      <diagonal/>
    </border>
    <border>
      <left style="medium">
        <color rgb="FF660066"/>
      </left>
      <right/>
      <top style="medium">
        <color rgb="FF660066"/>
      </top>
      <bottom style="medium">
        <color rgb="FF660066"/>
      </bottom>
      <diagonal/>
    </border>
    <border>
      <left/>
      <right style="thin">
        <color theme="0"/>
      </right>
      <top style="medium">
        <color rgb="FF660066"/>
      </top>
      <bottom/>
      <diagonal/>
    </border>
    <border>
      <left style="thin">
        <color theme="0"/>
      </left>
      <right/>
      <top/>
      <bottom style="medium">
        <color rgb="FF660066"/>
      </bottom>
      <diagonal/>
    </border>
    <border>
      <left/>
      <right/>
      <top/>
      <bottom style="medium">
        <color rgb="FF660066"/>
      </bottom>
      <diagonal/>
    </border>
    <border>
      <left/>
      <right/>
      <top/>
      <bottom style="thin">
        <color rgb="FF660066"/>
      </bottom>
      <diagonal/>
    </border>
    <border>
      <left/>
      <right style="thin">
        <color theme="8" tint="-0.499984740745262"/>
      </right>
      <top style="thin">
        <color theme="0"/>
      </top>
      <bottom style="thin">
        <color theme="0"/>
      </bottom>
      <diagonal/>
    </border>
    <border>
      <left style="thin">
        <color theme="0"/>
      </left>
      <right style="thin">
        <color theme="8" tint="-0.499984740745262"/>
      </right>
      <top/>
      <bottom style="thin">
        <color theme="0"/>
      </bottom>
      <diagonal/>
    </border>
    <border>
      <left style="thin">
        <color theme="0"/>
      </left>
      <right style="thin">
        <color theme="8" tint="-0.499984740745262"/>
      </right>
      <top style="thin">
        <color theme="0"/>
      </top>
      <bottom style="thin">
        <color theme="0"/>
      </bottom>
      <diagonal/>
    </border>
    <border>
      <left/>
      <right style="thin">
        <color theme="8" tint="-0.499984740745262"/>
      </right>
      <top style="thin">
        <color theme="0"/>
      </top>
      <bottom/>
      <diagonal/>
    </border>
    <border>
      <left/>
      <right style="thin">
        <color theme="8" tint="-0.499984740745262"/>
      </right>
      <top/>
      <bottom/>
      <diagonal/>
    </border>
  </borders>
  <cellStyleXfs count="128">
    <xf numFmtId="0" fontId="0" fillId="0" borderId="0"/>
    <xf numFmtId="9" fontId="1" fillId="0" borderId="0" applyFont="0" applyFill="0" applyBorder="0" applyAlignment="0" applyProtection="0"/>
    <xf numFmtId="0" fontId="6" fillId="0" borderId="0" applyNumberForma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0" fontId="1" fillId="4" borderId="14" applyFont="0" applyBorder="0"/>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1" fillId="0" borderId="0"/>
    <xf numFmtId="0" fontId="1" fillId="0" borderId="0"/>
    <xf numFmtId="0" fontId="20" fillId="0" borderId="0"/>
    <xf numFmtId="0" fontId="20" fillId="0" borderId="0"/>
    <xf numFmtId="0" fontId="20" fillId="0" borderId="0"/>
    <xf numFmtId="0" fontId="23" fillId="0" borderId="0"/>
    <xf numFmtId="0" fontId="23"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20"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0" fontId="36" fillId="0" borderId="0" applyBorder="0" applyProtection="0"/>
    <xf numFmtId="0" fontId="38" fillId="0" borderId="0"/>
  </cellStyleXfs>
  <cellXfs count="329">
    <xf numFmtId="0" fontId="0" fillId="0" borderId="0" xfId="0"/>
    <xf numFmtId="0" fontId="2" fillId="2" borderId="0" xfId="0" applyFont="1" applyFill="1"/>
    <xf numFmtId="0" fontId="5" fillId="0" borderId="0" xfId="0" applyFont="1"/>
    <xf numFmtId="0" fontId="3" fillId="0" borderId="0" xfId="0" applyFont="1"/>
    <xf numFmtId="0" fontId="3" fillId="0" borderId="0" xfId="0" applyNumberFormat="1" applyFont="1"/>
    <xf numFmtId="0" fontId="3" fillId="2" borderId="0" xfId="0" applyFont="1" applyFill="1"/>
    <xf numFmtId="0" fontId="5" fillId="2" borderId="0" xfId="0" applyFont="1" applyFill="1"/>
    <xf numFmtId="9" fontId="3" fillId="2" borderId="0" xfId="1" applyFont="1" applyFill="1"/>
    <xf numFmtId="0" fontId="3" fillId="2" borderId="0" xfId="0" applyFont="1" applyFill="1" applyBorder="1"/>
    <xf numFmtId="0" fontId="3" fillId="0" borderId="0" xfId="0" applyFont="1" applyAlignment="1">
      <alignment horizontal="left"/>
    </xf>
    <xf numFmtId="164" fontId="3" fillId="0" borderId="0" xfId="1" applyNumberFormat="1" applyFont="1"/>
    <xf numFmtId="164" fontId="3" fillId="0" borderId="0" xfId="0" applyNumberFormat="1" applyFont="1"/>
    <xf numFmtId="164" fontId="3" fillId="2" borderId="0" xfId="1" applyNumberFormat="1" applyFont="1" applyFill="1"/>
    <xf numFmtId="0" fontId="8" fillId="2" borderId="0" xfId="0" applyFont="1" applyFill="1"/>
    <xf numFmtId="164" fontId="3" fillId="2" borderId="0" xfId="0" applyNumberFormat="1" applyFont="1" applyFill="1"/>
    <xf numFmtId="164" fontId="3" fillId="2" borderId="0" xfId="1" applyNumberFormat="1" applyFont="1" applyFill="1" applyAlignment="1">
      <alignment horizontal="right"/>
    </xf>
    <xf numFmtId="0" fontId="7" fillId="2" borderId="0" xfId="0" applyFont="1" applyFill="1"/>
    <xf numFmtId="0" fontId="4" fillId="2" borderId="0" xfId="0" applyFont="1" applyFill="1" applyBorder="1" applyAlignment="1">
      <alignment horizontal="left" vertical="center"/>
    </xf>
    <xf numFmtId="0" fontId="4" fillId="3" borderId="0" xfId="0" applyFont="1" applyFill="1" applyBorder="1" applyAlignment="1">
      <alignment horizontal="left" vertical="center"/>
    </xf>
    <xf numFmtId="0" fontId="3" fillId="2" borderId="0" xfId="0" applyNumberFormat="1" applyFont="1" applyFill="1" applyBorder="1" applyAlignment="1">
      <alignment horizontal="left"/>
    </xf>
    <xf numFmtId="0" fontId="3" fillId="2" borderId="0" xfId="0" applyFont="1" applyFill="1" applyBorder="1" applyAlignment="1">
      <alignment horizontal="left"/>
    </xf>
    <xf numFmtId="0" fontId="5" fillId="2" borderId="0" xfId="0" applyFont="1" applyFill="1" applyBorder="1" applyAlignment="1">
      <alignment horizontal="left"/>
    </xf>
    <xf numFmtId="0" fontId="5" fillId="2" borderId="0" xfId="0" applyNumberFormat="1" applyFont="1" applyFill="1" applyBorder="1" applyAlignment="1">
      <alignment horizontal="left"/>
    </xf>
    <xf numFmtId="164" fontId="3" fillId="2" borderId="0" xfId="1" applyNumberFormat="1" applyFont="1" applyFill="1" applyBorder="1" applyAlignment="1">
      <alignment horizontal="left"/>
    </xf>
    <xf numFmtId="164" fontId="5" fillId="2" borderId="0" xfId="1" applyNumberFormat="1" applyFont="1" applyFill="1" applyBorder="1" applyAlignment="1">
      <alignment horizontal="left"/>
    </xf>
    <xf numFmtId="0" fontId="4" fillId="2" borderId="0" xfId="0" applyFont="1" applyFill="1" applyBorder="1" applyAlignment="1">
      <alignment horizontal="center" vertical="center" wrapText="1"/>
    </xf>
    <xf numFmtId="164" fontId="3" fillId="2" borderId="0" xfId="0" applyNumberFormat="1" applyFont="1" applyFill="1" applyBorder="1"/>
    <xf numFmtId="0" fontId="3" fillId="2" borderId="0" xfId="0" applyNumberFormat="1" applyFont="1" applyFill="1"/>
    <xf numFmtId="0" fontId="3" fillId="2" borderId="0" xfId="0" applyNumberFormat="1" applyFont="1" applyFill="1" applyBorder="1" applyAlignment="1">
      <alignment horizontal="right"/>
    </xf>
    <xf numFmtId="10" fontId="3" fillId="2" borderId="0" xfId="0" applyNumberFormat="1" applyFont="1" applyFill="1" applyBorder="1"/>
    <xf numFmtId="10" fontId="5" fillId="2" borderId="0" xfId="0" applyNumberFormat="1" applyFont="1" applyFill="1" applyBorder="1"/>
    <xf numFmtId="0" fontId="10" fillId="2" borderId="0" xfId="0" applyFont="1" applyFill="1" applyBorder="1"/>
    <xf numFmtId="0" fontId="9" fillId="2" borderId="0" xfId="0" applyFont="1" applyFill="1" applyBorder="1"/>
    <xf numFmtId="0" fontId="9" fillId="2" borderId="0" xfId="0" applyNumberFormat="1" applyFont="1" applyFill="1" applyBorder="1"/>
    <xf numFmtId="0" fontId="10" fillId="2" borderId="0" xfId="0" applyFont="1" applyFill="1"/>
    <xf numFmtId="9" fontId="3" fillId="2" borderId="0" xfId="1" applyFont="1" applyFill="1" applyBorder="1"/>
    <xf numFmtId="0" fontId="7" fillId="2" borderId="0" xfId="0" applyFont="1" applyFill="1" applyBorder="1"/>
    <xf numFmtId="0" fontId="12" fillId="2" borderId="0" xfId="0" applyFont="1" applyFill="1"/>
    <xf numFmtId="0" fontId="12" fillId="2" borderId="0" xfId="0" quotePrefix="1" applyFont="1" applyFill="1" applyAlignment="1">
      <alignment vertical="top"/>
    </xf>
    <xf numFmtId="0" fontId="12" fillId="2" borderId="0" xfId="0" applyFont="1" applyFill="1" applyAlignment="1">
      <alignment vertical="top"/>
    </xf>
    <xf numFmtId="0" fontId="13" fillId="2" borderId="0" xfId="0" applyFont="1" applyFill="1" applyAlignment="1">
      <alignment horizontal="left" vertical="center"/>
    </xf>
    <xf numFmtId="0" fontId="14" fillId="2" borderId="0" xfId="0" applyFont="1" applyFill="1" applyAlignment="1">
      <alignment horizontal="left" vertical="center"/>
    </xf>
    <xf numFmtId="0" fontId="12" fillId="2" borderId="0" xfId="0" applyFont="1" applyFill="1" applyAlignment="1">
      <alignment wrapText="1"/>
    </xf>
    <xf numFmtId="0" fontId="12" fillId="2" borderId="0" xfId="0" applyFont="1" applyFill="1" applyAlignment="1">
      <alignment horizontal="justify" wrapText="1"/>
    </xf>
    <xf numFmtId="0" fontId="15" fillId="2" borderId="0" xfId="0" applyFont="1" applyFill="1" applyAlignment="1">
      <alignment horizontal="left" wrapText="1" indent="1"/>
    </xf>
    <xf numFmtId="0" fontId="15" fillId="2" borderId="0" xfId="0" applyFont="1" applyFill="1" applyAlignment="1">
      <alignment wrapText="1"/>
    </xf>
    <xf numFmtId="0" fontId="13" fillId="2" borderId="0" xfId="0" applyFont="1" applyFill="1" applyAlignment="1">
      <alignment vertical="center"/>
    </xf>
    <xf numFmtId="0" fontId="14" fillId="2" borderId="0" xfId="0" applyFont="1" applyFill="1" applyAlignment="1">
      <alignment vertical="center"/>
    </xf>
    <xf numFmtId="0" fontId="12" fillId="2" borderId="0" xfId="0" applyFont="1" applyFill="1" applyAlignment="1">
      <alignment vertical="top" wrapText="1"/>
    </xf>
    <xf numFmtId="0" fontId="16" fillId="2" borderId="0" xfId="2" applyFont="1" applyFill="1" applyAlignment="1"/>
    <xf numFmtId="0" fontId="16" fillId="2" borderId="0" xfId="2" applyFont="1" applyFill="1" applyAlignment="1">
      <alignment horizontal="left"/>
    </xf>
    <xf numFmtId="0" fontId="3" fillId="0" borderId="0" xfId="0" applyNumberFormat="1" applyFont="1" applyBorder="1"/>
    <xf numFmtId="164" fontId="3" fillId="0" borderId="0" xfId="1" applyNumberFormat="1" applyFont="1" applyBorder="1"/>
    <xf numFmtId="164" fontId="3" fillId="0" borderId="0" xfId="0" applyNumberFormat="1" applyFont="1" applyBorder="1"/>
    <xf numFmtId="0" fontId="4" fillId="3" borderId="0" xfId="0" applyFont="1" applyFill="1" applyBorder="1" applyAlignment="1">
      <alignment horizontal="center" vertical="center" wrapText="1"/>
    </xf>
    <xf numFmtId="0" fontId="5" fillId="2" borderId="0" xfId="0" applyFont="1" applyFill="1" applyAlignment="1">
      <alignment horizontal="left"/>
    </xf>
    <xf numFmtId="0" fontId="3" fillId="0" borderId="19" xfId="0" applyFont="1" applyBorder="1"/>
    <xf numFmtId="0" fontId="25" fillId="2" borderId="0" xfId="0" applyFont="1" applyFill="1"/>
    <xf numFmtId="0" fontId="13" fillId="2" borderId="0" xfId="0" applyFont="1" applyFill="1"/>
    <xf numFmtId="0" fontId="13" fillId="0" borderId="0" xfId="0" applyFont="1"/>
    <xf numFmtId="0" fontId="3" fillId="0" borderId="21" xfId="0" applyFont="1" applyBorder="1"/>
    <xf numFmtId="0" fontId="5" fillId="0" borderId="0" xfId="0" applyNumberFormat="1" applyFont="1" applyBorder="1"/>
    <xf numFmtId="0" fontId="27" fillId="2" borderId="0" xfId="0" applyFont="1" applyFill="1"/>
    <xf numFmtId="0" fontId="3" fillId="2" borderId="0" xfId="0" applyFont="1" applyFill="1" applyAlignment="1">
      <alignment horizontal="center"/>
    </xf>
    <xf numFmtId="0" fontId="3" fillId="0" borderId="0" xfId="0" applyFont="1"/>
    <xf numFmtId="0" fontId="3" fillId="2" borderId="0" xfId="0" applyFont="1" applyFill="1"/>
    <xf numFmtId="0" fontId="3" fillId="2" borderId="0" xfId="0" applyFont="1" applyFill="1" applyBorder="1"/>
    <xf numFmtId="164" fontId="3" fillId="2" borderId="0" xfId="1" applyNumberFormat="1" applyFont="1" applyFill="1"/>
    <xf numFmtId="164" fontId="3" fillId="2" borderId="0" xfId="0" applyNumberFormat="1" applyFont="1" applyFill="1"/>
    <xf numFmtId="0" fontId="3" fillId="2" borderId="0" xfId="1" applyNumberFormat="1" applyFont="1" applyFill="1"/>
    <xf numFmtId="164" fontId="3" fillId="2" borderId="0" xfId="1" applyNumberFormat="1" applyFont="1" applyFill="1" applyAlignment="1">
      <alignment horizontal="right"/>
    </xf>
    <xf numFmtId="0" fontId="7" fillId="2" borderId="0" xfId="0" applyFont="1" applyFill="1"/>
    <xf numFmtId="0" fontId="3" fillId="2" borderId="0" xfId="0" applyFont="1" applyFill="1"/>
    <xf numFmtId="0" fontId="7" fillId="2" borderId="0" xfId="0" applyFont="1" applyFill="1"/>
    <xf numFmtId="0" fontId="13" fillId="2" borderId="0" xfId="0" applyFont="1" applyFill="1"/>
    <xf numFmtId="0" fontId="5" fillId="0" borderId="1" xfId="0" applyFont="1" applyBorder="1"/>
    <xf numFmtId="0" fontId="3" fillId="0" borderId="0" xfId="0" applyFont="1"/>
    <xf numFmtId="0" fontId="3" fillId="0" borderId="0" xfId="0" applyNumberFormat="1" applyFont="1"/>
    <xf numFmtId="0" fontId="3" fillId="2" borderId="0" xfId="0" applyFont="1" applyFill="1"/>
    <xf numFmtId="0" fontId="5" fillId="2" borderId="0" xfId="0" applyFont="1" applyFill="1"/>
    <xf numFmtId="0" fontId="3" fillId="2" borderId="0" xfId="0" applyFont="1" applyFill="1" applyBorder="1"/>
    <xf numFmtId="0" fontId="3" fillId="2" borderId="0" xfId="0" applyNumberFormat="1" applyFont="1" applyFill="1" applyBorder="1"/>
    <xf numFmtId="0" fontId="5" fillId="2" borderId="0" xfId="0" applyNumberFormat="1" applyFont="1" applyFill="1" applyBorder="1"/>
    <xf numFmtId="0" fontId="5" fillId="2" borderId="0" xfId="0" applyFont="1" applyFill="1" applyBorder="1"/>
    <xf numFmtId="164" fontId="3" fillId="0" borderId="0" xfId="1" applyNumberFormat="1" applyFont="1"/>
    <xf numFmtId="0" fontId="3" fillId="0" borderId="0" xfId="0" applyFont="1" applyBorder="1"/>
    <xf numFmtId="164" fontId="5" fillId="2" borderId="0" xfId="1" applyNumberFormat="1" applyFont="1" applyFill="1" applyBorder="1"/>
    <xf numFmtId="0" fontId="5" fillId="0" borderId="0" xfId="0" applyNumberFormat="1" applyFont="1"/>
    <xf numFmtId="164" fontId="3" fillId="2" borderId="0" xfId="1" applyNumberFormat="1" applyFont="1" applyFill="1"/>
    <xf numFmtId="0" fontId="8" fillId="2" borderId="0" xfId="0" applyFont="1" applyFill="1"/>
    <xf numFmtId="164" fontId="3" fillId="2" borderId="0" xfId="0" applyNumberFormat="1" applyFont="1" applyFill="1"/>
    <xf numFmtId="0" fontId="3" fillId="2" borderId="0" xfId="1" applyNumberFormat="1" applyFont="1" applyFill="1"/>
    <xf numFmtId="0" fontId="7" fillId="2" borderId="0" xfId="0" applyFont="1" applyFill="1"/>
    <xf numFmtId="0" fontId="4" fillId="3" borderId="0" xfId="0" applyFont="1" applyFill="1" applyBorder="1" applyAlignment="1">
      <alignment horizontal="center" vertical="center" wrapText="1"/>
    </xf>
    <xf numFmtId="9" fontId="3" fillId="2" borderId="0" xfId="1" applyFont="1" applyFill="1" applyBorder="1"/>
    <xf numFmtId="164" fontId="5" fillId="2" borderId="0" xfId="1" applyNumberFormat="1" applyFont="1" applyFill="1"/>
    <xf numFmtId="164" fontId="3" fillId="2" borderId="0" xfId="1" applyNumberFormat="1" applyFont="1" applyFill="1" applyBorder="1"/>
    <xf numFmtId="0" fontId="13" fillId="2" borderId="0" xfId="0" applyFont="1" applyFill="1"/>
    <xf numFmtId="0" fontId="13" fillId="2" borderId="0" xfId="0" applyFont="1" applyFill="1" applyAlignment="1">
      <alignment horizontal="left" wrapText="1"/>
    </xf>
    <xf numFmtId="0" fontId="4" fillId="3" borderId="2" xfId="0" applyFont="1" applyFill="1" applyBorder="1" applyAlignment="1">
      <alignment horizontal="center" vertical="center" wrapText="1"/>
    </xf>
    <xf numFmtId="0" fontId="3" fillId="0" borderId="0" xfId="1" applyNumberFormat="1" applyFont="1" applyBorder="1"/>
    <xf numFmtId="0" fontId="4" fillId="3" borderId="0" xfId="0" applyFont="1" applyFill="1" applyBorder="1"/>
    <xf numFmtId="0" fontId="3" fillId="0" borderId="21" xfId="0" applyNumberFormat="1" applyFont="1" applyBorder="1"/>
    <xf numFmtId="0" fontId="3" fillId="0" borderId="8" xfId="1" applyNumberFormat="1" applyFont="1" applyBorder="1"/>
    <xf numFmtId="0" fontId="3" fillId="0" borderId="21" xfId="1" applyNumberFormat="1" applyFont="1" applyBorder="1"/>
    <xf numFmtId="9" fontId="3" fillId="2" borderId="0" xfId="1" applyNumberFormat="1" applyFont="1" applyFill="1" applyBorder="1"/>
    <xf numFmtId="0" fontId="28" fillId="2" borderId="0" xfId="0" applyFont="1" applyFill="1"/>
    <xf numFmtId="0" fontId="4" fillId="3" borderId="0" xfId="0" applyFont="1" applyFill="1" applyBorder="1" applyAlignment="1">
      <alignment horizontal="center" vertical="center" wrapText="1"/>
    </xf>
    <xf numFmtId="164" fontId="5" fillId="2" borderId="0" xfId="1" applyNumberFormat="1" applyFont="1" applyFill="1" applyBorder="1" applyAlignment="1">
      <alignment horizontal="right"/>
    </xf>
    <xf numFmtId="0" fontId="29" fillId="2" borderId="0" xfId="0" applyFont="1" applyFill="1"/>
    <xf numFmtId="0" fontId="12" fillId="2" borderId="0" xfId="0" applyFont="1" applyFill="1" applyAlignment="1">
      <alignment horizontal="justify" vertical="top" wrapText="1"/>
    </xf>
    <xf numFmtId="0" fontId="12" fillId="2" borderId="0" xfId="0" quotePrefix="1" applyFont="1" applyFill="1" applyAlignment="1">
      <alignment horizontal="justify" vertical="top" wrapText="1"/>
    </xf>
    <xf numFmtId="0" fontId="30" fillId="2" borderId="0" xfId="0" applyFont="1" applyFill="1"/>
    <xf numFmtId="0" fontId="24" fillId="2" borderId="0" xfId="0" applyFont="1" applyFill="1" applyAlignment="1">
      <alignment horizontal="justify" vertical="top" wrapText="1"/>
    </xf>
    <xf numFmtId="0" fontId="31" fillId="2" borderId="0" xfId="2" applyFont="1" applyFill="1" applyAlignment="1">
      <alignment horizontal="left"/>
    </xf>
    <xf numFmtId="0" fontId="31" fillId="2" borderId="0" xfId="2" applyFont="1" applyFill="1" applyAlignment="1"/>
    <xf numFmtId="0" fontId="3" fillId="2" borderId="0" xfId="0" applyFont="1" applyFill="1" applyAlignment="1"/>
    <xf numFmtId="0" fontId="13" fillId="2" borderId="0" xfId="0" applyFont="1" applyFill="1" applyAlignment="1"/>
    <xf numFmtId="0" fontId="2" fillId="2" borderId="0" xfId="0" applyFont="1" applyFill="1" applyAlignment="1"/>
    <xf numFmtId="0" fontId="0" fillId="2" borderId="0" xfId="0" applyFill="1" applyAlignment="1"/>
    <xf numFmtId="0" fontId="32" fillId="2" borderId="0" xfId="2" applyFont="1" applyFill="1" applyAlignment="1"/>
    <xf numFmtId="0" fontId="5" fillId="2" borderId="0" xfId="0" applyFont="1" applyFill="1" applyAlignment="1"/>
    <xf numFmtId="0" fontId="12" fillId="2" borderId="0" xfId="0" applyFont="1" applyFill="1" applyAlignment="1"/>
    <xf numFmtId="0" fontId="13" fillId="2" borderId="0" xfId="0" applyFont="1" applyFill="1" applyAlignment="1">
      <alignment horizontal="left"/>
    </xf>
    <xf numFmtId="0" fontId="12" fillId="2" borderId="0" xfId="0" applyFont="1" applyFill="1" applyAlignment="1">
      <alignment horizontal="justify" vertical="top" wrapText="1"/>
    </xf>
    <xf numFmtId="0" fontId="30" fillId="2" borderId="0" xfId="0" applyFont="1" applyFill="1" applyAlignment="1">
      <alignment vertical="top" wrapText="1"/>
    </xf>
    <xf numFmtId="0" fontId="30" fillId="2" borderId="0" xfId="0" applyFont="1" applyFill="1" applyAlignment="1">
      <alignment vertical="top"/>
    </xf>
    <xf numFmtId="0" fontId="30" fillId="2" borderId="0" xfId="0" applyFont="1" applyFill="1" applyAlignment="1">
      <alignment horizontal="justify" vertical="top" wrapText="1"/>
    </xf>
    <xf numFmtId="0" fontId="30" fillId="2" borderId="0" xfId="0" applyFont="1" applyFill="1" applyAlignment="1">
      <alignment horizontal="left"/>
    </xf>
    <xf numFmtId="0" fontId="5" fillId="2" borderId="0" xfId="0" applyNumberFormat="1" applyFont="1" applyFill="1"/>
    <xf numFmtId="0" fontId="33" fillId="0" borderId="0" xfId="0" applyFont="1" applyAlignment="1">
      <alignment vertical="center"/>
    </xf>
    <xf numFmtId="0" fontId="4" fillId="5" borderId="5" xfId="0" applyFont="1" applyFill="1" applyBorder="1" applyAlignment="1">
      <alignment horizontal="center" vertical="center"/>
    </xf>
    <xf numFmtId="0" fontId="4" fillId="5" borderId="2" xfId="0" applyFont="1" applyFill="1" applyBorder="1" applyAlignment="1">
      <alignment horizontal="center" vertical="center" wrapText="1"/>
    </xf>
    <xf numFmtId="0" fontId="4" fillId="5" borderId="2" xfId="0" applyFont="1" applyFill="1" applyBorder="1" applyAlignment="1">
      <alignment horizontal="center" vertical="center"/>
    </xf>
    <xf numFmtId="0" fontId="4" fillId="5" borderId="2" xfId="0" applyNumberFormat="1" applyFont="1" applyFill="1" applyBorder="1" applyAlignment="1">
      <alignment horizontal="center" vertical="center"/>
    </xf>
    <xf numFmtId="0" fontId="17" fillId="6" borderId="0" xfId="0" applyFont="1" applyFill="1"/>
    <xf numFmtId="0" fontId="18" fillId="6" borderId="0" xfId="0" applyFont="1" applyFill="1"/>
    <xf numFmtId="0" fontId="19" fillId="6" borderId="0" xfId="0" applyFont="1" applyFill="1"/>
    <xf numFmtId="0" fontId="19" fillId="6" borderId="0" xfId="0" applyFont="1" applyFill="1" applyAlignment="1">
      <alignment horizontal="left"/>
    </xf>
    <xf numFmtId="0" fontId="5" fillId="0" borderId="24" xfId="0" applyFont="1" applyBorder="1"/>
    <xf numFmtId="0" fontId="5" fillId="0" borderId="24" xfId="0" applyNumberFormat="1" applyFont="1" applyBorder="1"/>
    <xf numFmtId="164" fontId="5" fillId="0" borderId="24" xfId="1" applyNumberFormat="1" applyFont="1" applyBorder="1"/>
    <xf numFmtId="0" fontId="3" fillId="0" borderId="25" xfId="0" applyNumberFormat="1" applyFont="1" applyBorder="1"/>
    <xf numFmtId="0" fontId="5" fillId="0" borderId="26" xfId="0" applyNumberFormat="1" applyFont="1" applyBorder="1"/>
    <xf numFmtId="0" fontId="3" fillId="0" borderId="27" xfId="0" applyNumberFormat="1" applyFont="1" applyBorder="1"/>
    <xf numFmtId="0" fontId="5" fillId="0" borderId="24" xfId="0" applyFont="1" applyBorder="1" applyAlignment="1">
      <alignment horizontal="left"/>
    </xf>
    <xf numFmtId="164" fontId="5" fillId="0" borderId="24" xfId="0" applyNumberFormat="1" applyFont="1" applyBorder="1"/>
    <xf numFmtId="0" fontId="34" fillId="2" borderId="0" xfId="2" applyFont="1" applyFill="1" applyAlignment="1"/>
    <xf numFmtId="0" fontId="35" fillId="2" borderId="0" xfId="0" applyFont="1" applyFill="1" applyAlignment="1"/>
    <xf numFmtId="0" fontId="34" fillId="0" borderId="0" xfId="2" applyFont="1" applyAlignment="1"/>
    <xf numFmtId="0" fontId="34" fillId="2" borderId="0" xfId="2" applyFont="1" applyFill="1"/>
    <xf numFmtId="0" fontId="34" fillId="0" borderId="0" xfId="2" applyFont="1"/>
    <xf numFmtId="0" fontId="4" fillId="5" borderId="9" xfId="0" applyFont="1" applyFill="1" applyBorder="1" applyAlignment="1">
      <alignment horizontal="center" vertical="center" wrapText="1"/>
    </xf>
    <xf numFmtId="0" fontId="3" fillId="0" borderId="29" xfId="0" applyFont="1" applyBorder="1"/>
    <xf numFmtId="0" fontId="3" fillId="0" borderId="29" xfId="0" applyNumberFormat="1" applyFont="1" applyBorder="1"/>
    <xf numFmtId="0" fontId="3" fillId="0" borderId="31" xfId="0" applyFont="1" applyBorder="1"/>
    <xf numFmtId="0" fontId="5" fillId="0" borderId="32" xfId="0" applyFont="1" applyBorder="1"/>
    <xf numFmtId="164" fontId="3" fillId="0" borderId="28" xfId="1" applyNumberFormat="1" applyFont="1" applyBorder="1"/>
    <xf numFmtId="164" fontId="5" fillId="0" borderId="28" xfId="1" applyNumberFormat="1" applyFont="1" applyBorder="1"/>
    <xf numFmtId="0" fontId="3" fillId="2" borderId="29" xfId="0" applyFont="1" applyFill="1" applyBorder="1"/>
    <xf numFmtId="0" fontId="5" fillId="0" borderId="29" xfId="0" applyNumberFormat="1" applyFont="1" applyBorder="1"/>
    <xf numFmtId="164" fontId="3" fillId="0" borderId="24" xfId="1" applyNumberFormat="1" applyFont="1" applyBorder="1"/>
    <xf numFmtId="0" fontId="4" fillId="5" borderId="15" xfId="0" applyFont="1" applyFill="1" applyBorder="1" applyAlignment="1">
      <alignment horizontal="center" vertical="center" wrapText="1"/>
    </xf>
    <xf numFmtId="0" fontId="4" fillId="5" borderId="34" xfId="0" applyFont="1" applyFill="1" applyBorder="1" applyAlignment="1">
      <alignment horizontal="center" vertical="center"/>
    </xf>
    <xf numFmtId="0" fontId="4" fillId="5" borderId="19" xfId="0" applyFont="1" applyFill="1" applyBorder="1" applyAlignment="1">
      <alignment horizontal="center" vertical="center"/>
    </xf>
    <xf numFmtId="0" fontId="3" fillId="0" borderId="35" xfId="0" applyFont="1" applyBorder="1"/>
    <xf numFmtId="0" fontId="5" fillId="0" borderId="36" xfId="0" applyFont="1" applyBorder="1"/>
    <xf numFmtId="9" fontId="4" fillId="6" borderId="37" xfId="1" applyFont="1" applyFill="1" applyBorder="1" applyAlignment="1">
      <alignment horizontal="center" vertical="center" wrapText="1"/>
    </xf>
    <xf numFmtId="164" fontId="5" fillId="0" borderId="28" xfId="1" applyNumberFormat="1" applyFont="1" applyBorder="1" applyAlignment="1">
      <alignment vertical="center"/>
    </xf>
    <xf numFmtId="0" fontId="3" fillId="0" borderId="29" xfId="1" applyNumberFormat="1" applyFont="1" applyBorder="1"/>
    <xf numFmtId="0" fontId="5" fillId="0" borderId="24" xfId="1" applyNumberFormat="1" applyFont="1" applyBorder="1"/>
    <xf numFmtId="164" fontId="3" fillId="0" borderId="29" xfId="1" applyNumberFormat="1" applyFont="1" applyBorder="1"/>
    <xf numFmtId="0" fontId="3" fillId="0" borderId="18" xfId="0" applyFont="1" applyBorder="1"/>
    <xf numFmtId="164" fontId="5" fillId="0" borderId="32" xfId="1" applyNumberFormat="1" applyFont="1" applyBorder="1"/>
    <xf numFmtId="0" fontId="3" fillId="0" borderId="31" xfId="0" applyNumberFormat="1" applyFont="1" applyBorder="1"/>
    <xf numFmtId="0" fontId="3" fillId="0" borderId="38" xfId="1" applyNumberFormat="1" applyFont="1" applyBorder="1"/>
    <xf numFmtId="0" fontId="3" fillId="0" borderId="31" xfId="1" applyNumberFormat="1" applyFont="1" applyBorder="1"/>
    <xf numFmtId="0" fontId="5" fillId="0" borderId="28" xfId="0" applyFont="1" applyBorder="1"/>
    <xf numFmtId="0" fontId="4" fillId="5" borderId="31" xfId="0" applyFont="1" applyFill="1" applyBorder="1" applyAlignment="1">
      <alignment horizontal="left" vertical="center"/>
    </xf>
    <xf numFmtId="0" fontId="4" fillId="5" borderId="39" xfId="0" applyFont="1" applyFill="1" applyBorder="1" applyAlignment="1">
      <alignment horizontal="left" vertical="center"/>
    </xf>
    <xf numFmtId="0" fontId="4" fillId="5" borderId="5" xfId="0" applyFont="1" applyFill="1" applyBorder="1" applyAlignment="1">
      <alignment horizontal="left" vertical="center"/>
    </xf>
    <xf numFmtId="0" fontId="4" fillId="8" borderId="0" xfId="0" applyFont="1" applyFill="1" applyBorder="1" applyAlignment="1">
      <alignment horizontal="center" vertical="center" wrapText="1"/>
    </xf>
    <xf numFmtId="0" fontId="9" fillId="7" borderId="29" xfId="0" applyFont="1" applyFill="1" applyBorder="1" applyAlignment="1">
      <alignment horizontal="left" vertical="center" wrapText="1"/>
    </xf>
    <xf numFmtId="0" fontId="4" fillId="8" borderId="29" xfId="0" applyFont="1" applyFill="1" applyBorder="1" applyAlignment="1">
      <alignment horizontal="center" vertical="center" wrapText="1"/>
    </xf>
    <xf numFmtId="0" fontId="3" fillId="0" borderId="40" xfId="0" applyFont="1" applyBorder="1"/>
    <xf numFmtId="0" fontId="3" fillId="0" borderId="41" xfId="0" applyFont="1" applyBorder="1"/>
    <xf numFmtId="9" fontId="5" fillId="0" borderId="28" xfId="1" applyFont="1" applyBorder="1"/>
    <xf numFmtId="0" fontId="4" fillId="5" borderId="7" xfId="0" applyFont="1" applyFill="1" applyBorder="1" applyAlignment="1">
      <alignment horizontal="center" vertical="center" wrapText="1"/>
    </xf>
    <xf numFmtId="164" fontId="3" fillId="0" borderId="27" xfId="1" applyNumberFormat="1" applyFont="1" applyBorder="1"/>
    <xf numFmtId="164" fontId="3" fillId="0" borderId="25" xfId="1" applyNumberFormat="1" applyFont="1" applyBorder="1"/>
    <xf numFmtId="164" fontId="5" fillId="0" borderId="26" xfId="1" applyNumberFormat="1" applyFont="1" applyBorder="1"/>
    <xf numFmtId="0" fontId="38" fillId="0" borderId="0" xfId="127"/>
    <xf numFmtId="0" fontId="38" fillId="0" borderId="11" xfId="127" applyBorder="1"/>
    <xf numFmtId="0" fontId="38" fillId="0" borderId="13" xfId="127" applyBorder="1"/>
    <xf numFmtId="0" fontId="38" fillId="0" borderId="43" xfId="127" applyBorder="1"/>
    <xf numFmtId="0" fontId="38" fillId="0" borderId="7" xfId="127" applyBorder="1"/>
    <xf numFmtId="0" fontId="38" fillId="0" borderId="2" xfId="127" applyBorder="1"/>
    <xf numFmtId="0" fontId="38" fillId="0" borderId="44" xfId="127" applyBorder="1"/>
    <xf numFmtId="0" fontId="38" fillId="0" borderId="46" xfId="127" applyBorder="1"/>
    <xf numFmtId="0" fontId="40" fillId="9" borderId="13" xfId="126" applyNumberFormat="1" applyFont="1" applyFill="1" applyBorder="1" applyAlignment="1" applyProtection="1">
      <alignment vertical="center"/>
    </xf>
    <xf numFmtId="0" fontId="41" fillId="10" borderId="2" xfId="126" applyNumberFormat="1" applyFont="1" applyFill="1" applyBorder="1" applyAlignment="1" applyProtection="1">
      <alignment horizontal="center" vertical="center" wrapText="1"/>
    </xf>
    <xf numFmtId="0" fontId="42" fillId="0" borderId="0" xfId="127" applyFont="1"/>
    <xf numFmtId="0" fontId="41" fillId="9" borderId="13" xfId="126" applyNumberFormat="1" applyFont="1" applyFill="1" applyBorder="1" applyAlignment="1" applyProtection="1">
      <alignment vertical="center"/>
    </xf>
    <xf numFmtId="0" fontId="41" fillId="10" borderId="13" xfId="126" applyNumberFormat="1" applyFont="1" applyFill="1" applyBorder="1" applyAlignment="1" applyProtection="1">
      <alignment horizontal="center" vertical="center"/>
    </xf>
    <xf numFmtId="0" fontId="9" fillId="7" borderId="2" xfId="0" applyFont="1" applyFill="1" applyBorder="1" applyAlignment="1">
      <alignment horizontal="left" vertical="center" wrapText="1"/>
    </xf>
    <xf numFmtId="0" fontId="3" fillId="0" borderId="0" xfId="0" applyNumberFormat="1" applyFont="1" applyFill="1" applyBorder="1"/>
    <xf numFmtId="0" fontId="3" fillId="2" borderId="0" xfId="1" applyNumberFormat="1" applyFont="1" applyFill="1" applyAlignment="1">
      <alignment horizontal="right"/>
    </xf>
    <xf numFmtId="0" fontId="3" fillId="0" borderId="29" xfId="0" applyNumberFormat="1" applyFont="1" applyFill="1" applyBorder="1"/>
    <xf numFmtId="164" fontId="5" fillId="0" borderId="24" xfId="1" applyNumberFormat="1" applyFont="1" applyFill="1" applyBorder="1"/>
    <xf numFmtId="164" fontId="3" fillId="0" borderId="29" xfId="1" applyNumberFormat="1" applyFont="1" applyFill="1" applyBorder="1"/>
    <xf numFmtId="164" fontId="3" fillId="0" borderId="25" xfId="1" applyNumberFormat="1" applyFont="1" applyFill="1" applyBorder="1"/>
    <xf numFmtId="164" fontId="3" fillId="0" borderId="0" xfId="1" applyNumberFormat="1" applyFont="1" applyFill="1" applyBorder="1"/>
    <xf numFmtId="0" fontId="3" fillId="0" borderId="0" xfId="0" applyFont="1" applyFill="1"/>
    <xf numFmtId="164" fontId="3" fillId="0" borderId="0" xfId="1" applyNumberFormat="1" applyFont="1" applyFill="1"/>
    <xf numFmtId="164" fontId="5" fillId="0" borderId="28" xfId="1" applyNumberFormat="1" applyFont="1" applyFill="1" applyBorder="1"/>
    <xf numFmtId="0" fontId="4" fillId="5" borderId="2" xfId="0" applyFont="1" applyFill="1" applyBorder="1" applyAlignment="1">
      <alignment horizontal="center" vertical="center" wrapText="1"/>
    </xf>
    <xf numFmtId="2" fontId="3" fillId="2" borderId="0" xfId="0" applyNumberFormat="1" applyFont="1" applyFill="1"/>
    <xf numFmtId="165" fontId="3" fillId="2" borderId="0" xfId="0" applyNumberFormat="1" applyFont="1" applyFill="1"/>
    <xf numFmtId="1" fontId="3" fillId="2" borderId="0" xfId="1" applyNumberFormat="1" applyFont="1" applyFill="1"/>
    <xf numFmtId="10" fontId="3" fillId="2" borderId="0" xfId="0" applyNumberFormat="1" applyFont="1" applyFill="1"/>
    <xf numFmtId="1" fontId="3" fillId="2" borderId="0" xfId="1" applyNumberFormat="1" applyFont="1" applyFill="1" applyAlignment="1">
      <alignment horizontal="right"/>
    </xf>
    <xf numFmtId="165" fontId="3" fillId="2" borderId="0" xfId="0" applyNumberFormat="1" applyFont="1" applyFill="1" applyAlignment="1">
      <alignment horizontal="left"/>
    </xf>
    <xf numFmtId="0" fontId="3" fillId="0" borderId="27" xfId="0" applyNumberFormat="1" applyFont="1" applyFill="1" applyBorder="1"/>
    <xf numFmtId="0" fontId="3" fillId="0" borderId="25" xfId="0" applyNumberFormat="1" applyFont="1" applyFill="1" applyBorder="1"/>
    <xf numFmtId="0" fontId="5" fillId="0" borderId="24" xfId="0" applyFont="1" applyFill="1" applyBorder="1"/>
    <xf numFmtId="164" fontId="3" fillId="0" borderId="38" xfId="1" applyNumberFormat="1" applyFont="1" applyFill="1" applyBorder="1"/>
    <xf numFmtId="164" fontId="3" fillId="0" borderId="31" xfId="1" applyNumberFormat="1" applyFont="1" applyFill="1" applyBorder="1"/>
    <xf numFmtId="164" fontId="3" fillId="0" borderId="8" xfId="1" applyNumberFormat="1" applyFont="1" applyFill="1" applyBorder="1"/>
    <xf numFmtId="164" fontId="3" fillId="0" borderId="21" xfId="1" applyNumberFormat="1" applyFont="1" applyFill="1" applyBorder="1"/>
    <xf numFmtId="164" fontId="3" fillId="0" borderId="23" xfId="1" applyNumberFormat="1" applyFont="1" applyFill="1" applyBorder="1"/>
    <xf numFmtId="164" fontId="5" fillId="0" borderId="32" xfId="1" applyNumberFormat="1" applyFont="1" applyFill="1" applyBorder="1"/>
    <xf numFmtId="0" fontId="3" fillId="0" borderId="0" xfId="0" applyFont="1" applyFill="1" applyBorder="1"/>
    <xf numFmtId="0" fontId="3" fillId="0" borderId="0" xfId="0" applyNumberFormat="1" applyFont="1" applyFill="1"/>
    <xf numFmtId="0" fontId="5" fillId="0" borderId="0" xfId="0" applyNumberFormat="1" applyFont="1" applyFill="1"/>
    <xf numFmtId="0" fontId="5" fillId="0" borderId="0" xfId="0" applyNumberFormat="1" applyFont="1" applyFill="1" applyBorder="1"/>
    <xf numFmtId="0" fontId="5" fillId="0" borderId="0" xfId="0" applyFont="1" applyFill="1"/>
    <xf numFmtId="0" fontId="3" fillId="0" borderId="40" xfId="0" applyFont="1" applyFill="1" applyBorder="1"/>
    <xf numFmtId="0" fontId="4" fillId="0" borderId="29" xfId="0" applyFont="1" applyFill="1" applyBorder="1" applyAlignment="1">
      <alignment horizontal="center" vertical="center" wrapText="1"/>
    </xf>
    <xf numFmtId="0" fontId="9" fillId="0" borderId="29" xfId="0" applyFont="1" applyFill="1" applyBorder="1" applyAlignment="1">
      <alignment horizontal="left" vertical="center" wrapText="1"/>
    </xf>
    <xf numFmtId="164" fontId="3" fillId="0" borderId="27" xfId="1" applyNumberFormat="1" applyFont="1" applyFill="1" applyBorder="1"/>
    <xf numFmtId="164" fontId="5" fillId="0" borderId="26" xfId="1" applyNumberFormat="1" applyFont="1" applyFill="1" applyBorder="1"/>
    <xf numFmtId="0" fontId="4" fillId="5" borderId="2" xfId="0" applyFont="1" applyFill="1" applyBorder="1" applyAlignment="1">
      <alignment horizontal="center" vertical="center"/>
    </xf>
    <xf numFmtId="0" fontId="4" fillId="5" borderId="2" xfId="0" applyFont="1" applyFill="1" applyBorder="1" applyAlignment="1">
      <alignment horizontal="center" vertical="center" wrapText="1"/>
    </xf>
    <xf numFmtId="0" fontId="5" fillId="2" borderId="0" xfId="0" applyFont="1" applyFill="1" applyBorder="1" applyAlignment="1">
      <alignment horizontal="center"/>
    </xf>
    <xf numFmtId="0" fontId="4" fillId="5" borderId="2" xfId="0" applyFont="1" applyFill="1" applyBorder="1" applyAlignment="1">
      <alignment horizontal="center" vertical="center"/>
    </xf>
    <xf numFmtId="0" fontId="25" fillId="2" borderId="0" xfId="0" applyFont="1" applyFill="1" applyAlignment="1"/>
    <xf numFmtId="0" fontId="0" fillId="0" borderId="0" xfId="0" applyAlignment="1"/>
    <xf numFmtId="0" fontId="43" fillId="2" borderId="0" xfId="0" applyFont="1" applyFill="1" applyAlignment="1"/>
    <xf numFmtId="0" fontId="44" fillId="2" borderId="0" xfId="0" applyFont="1" applyFill="1"/>
    <xf numFmtId="0" fontId="0" fillId="2" borderId="0" xfId="0" applyFill="1" applyBorder="1" applyAlignment="1"/>
    <xf numFmtId="0" fontId="38" fillId="0" borderId="3" xfId="127" applyBorder="1"/>
    <xf numFmtId="0" fontId="38" fillId="0" borderId="5" xfId="127" applyBorder="1"/>
    <xf numFmtId="0" fontId="38" fillId="0" borderId="0" xfId="127" applyBorder="1"/>
    <xf numFmtId="165" fontId="39" fillId="11" borderId="2" xfId="126" applyNumberFormat="1" applyFont="1" applyFill="1" applyBorder="1" applyAlignment="1" applyProtection="1">
      <alignment horizontal="center" vertical="center"/>
    </xf>
    <xf numFmtId="165" fontId="39" fillId="11" borderId="13" xfId="1" applyNumberFormat="1" applyFont="1" applyFill="1" applyBorder="1" applyAlignment="1" applyProtection="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center" vertical="center"/>
    </xf>
    <xf numFmtId="0" fontId="12" fillId="2" borderId="0" xfId="0" applyFont="1" applyFill="1" applyAlignment="1">
      <alignment horizontal="justify" wrapText="1"/>
    </xf>
    <xf numFmtId="0" fontId="0" fillId="0" borderId="0" xfId="0" applyAlignment="1">
      <alignment horizontal="justify" wrapText="1"/>
    </xf>
    <xf numFmtId="0" fontId="12" fillId="2" borderId="0" xfId="0" applyFont="1" applyFill="1" applyAlignment="1">
      <alignment horizontal="justify" vertical="top" wrapText="1"/>
    </xf>
    <xf numFmtId="0" fontId="30" fillId="2" borderId="0" xfId="0" applyFont="1" applyFill="1" applyAlignment="1">
      <alignment horizontal="justify" vertical="top" wrapText="1"/>
    </xf>
    <xf numFmtId="0" fontId="12" fillId="2" borderId="0" xfId="0" quotePrefix="1" applyFont="1" applyFill="1" applyAlignment="1">
      <alignment horizontal="justify" vertical="top" wrapText="1"/>
    </xf>
    <xf numFmtId="0" fontId="30" fillId="2" borderId="0" xfId="0" applyFont="1" applyFill="1" applyBorder="1" applyAlignment="1">
      <alignment horizontal="left"/>
    </xf>
    <xf numFmtId="0" fontId="30" fillId="2" borderId="0" xfId="0" applyFont="1" applyFill="1" applyAlignment="1">
      <alignment horizontal="left" vertical="top"/>
    </xf>
    <xf numFmtId="0" fontId="30" fillId="2" borderId="0" xfId="0" applyFont="1" applyFill="1" applyBorder="1" applyAlignment="1">
      <alignment horizontal="justify" wrapText="1"/>
    </xf>
    <xf numFmtId="0" fontId="4" fillId="5" borderId="2" xfId="0" applyFont="1" applyFill="1" applyBorder="1" applyAlignment="1">
      <alignment horizontal="center" vertical="center"/>
    </xf>
    <xf numFmtId="0" fontId="4" fillId="5" borderId="2" xfId="0" applyFont="1" applyFill="1" applyBorder="1" applyAlignment="1">
      <alignment horizontal="center" vertical="center" wrapText="1"/>
    </xf>
    <xf numFmtId="0" fontId="4" fillId="5" borderId="5"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11" xfId="0" applyFont="1" applyFill="1" applyBorder="1" applyAlignment="1">
      <alignment horizontal="center" vertical="center"/>
    </xf>
    <xf numFmtId="0" fontId="4" fillId="5" borderId="7" xfId="0" applyNumberFormat="1" applyFont="1" applyFill="1" applyBorder="1" applyAlignment="1">
      <alignment horizontal="center" vertical="center"/>
    </xf>
    <xf numFmtId="0" fontId="4" fillId="5" borderId="2" xfId="0" applyNumberFormat="1" applyFont="1" applyFill="1" applyBorder="1" applyAlignment="1">
      <alignment horizontal="center" vertical="center"/>
    </xf>
    <xf numFmtId="0" fontId="4" fillId="5" borderId="2" xfId="0" applyNumberFormat="1" applyFont="1" applyFill="1" applyBorder="1" applyAlignment="1">
      <alignment horizontal="center" vertical="center" wrapText="1"/>
    </xf>
    <xf numFmtId="0" fontId="4" fillId="5" borderId="3" xfId="0" applyNumberFormat="1" applyFont="1" applyFill="1" applyBorder="1" applyAlignment="1">
      <alignment horizontal="center" vertical="center"/>
    </xf>
    <xf numFmtId="0" fontId="4" fillId="5" borderId="4" xfId="0" applyNumberFormat="1" applyFont="1" applyFill="1" applyBorder="1" applyAlignment="1">
      <alignment horizontal="center" vertical="center"/>
    </xf>
    <xf numFmtId="0" fontId="4" fillId="5" borderId="22" xfId="0" applyFont="1" applyFill="1" applyBorder="1" applyAlignment="1">
      <alignment horizontal="center" vertical="center"/>
    </xf>
    <xf numFmtId="0" fontId="13" fillId="2" borderId="0" xfId="0" applyFont="1" applyFill="1" applyAlignment="1">
      <alignment horizontal="justify" wrapText="1"/>
    </xf>
    <xf numFmtId="0" fontId="41" fillId="10" borderId="20" xfId="126" applyNumberFormat="1" applyFont="1" applyFill="1" applyBorder="1" applyAlignment="1" applyProtection="1">
      <alignment horizontal="center" vertical="center" wrapText="1"/>
    </xf>
    <xf numFmtId="0" fontId="3" fillId="8" borderId="18" xfId="0" applyFont="1" applyFill="1" applyBorder="1" applyAlignment="1">
      <alignment horizontal="center" vertical="center" wrapText="1"/>
    </xf>
    <xf numFmtId="0" fontId="3" fillId="8" borderId="45" xfId="0" applyFont="1" applyFill="1" applyBorder="1" applyAlignment="1">
      <alignment horizontal="center" vertical="center" wrapText="1"/>
    </xf>
    <xf numFmtId="0" fontId="37" fillId="6" borderId="20" xfId="126" applyNumberFormat="1" applyFont="1" applyFill="1" applyBorder="1" applyAlignment="1" applyProtection="1">
      <alignment horizontal="left" vertical="top" wrapText="1"/>
    </xf>
    <xf numFmtId="0" fontId="37" fillId="6" borderId="18" xfId="126" applyNumberFormat="1" applyFont="1" applyFill="1" applyBorder="1" applyAlignment="1" applyProtection="1">
      <alignment horizontal="left" vertical="top" wrapText="1"/>
    </xf>
    <xf numFmtId="0" fontId="37" fillId="6" borderId="6" xfId="126" applyNumberFormat="1" applyFont="1" applyFill="1" applyBorder="1" applyAlignment="1" applyProtection="1">
      <alignment horizontal="left" vertical="top" wrapText="1"/>
    </xf>
    <xf numFmtId="0" fontId="37" fillId="6" borderId="42" xfId="126" applyNumberFormat="1" applyFont="1" applyFill="1" applyBorder="1" applyAlignment="1" applyProtection="1">
      <alignment horizontal="left" vertical="top" wrapText="1"/>
    </xf>
    <xf numFmtId="0" fontId="41" fillId="10" borderId="6" xfId="126" applyNumberFormat="1" applyFont="1" applyFill="1" applyBorder="1" applyAlignment="1" applyProtection="1">
      <alignment horizontal="center" vertical="center" wrapText="1"/>
    </xf>
    <xf numFmtId="0" fontId="3" fillId="8" borderId="6" xfId="0" applyFont="1" applyFill="1" applyBorder="1" applyAlignment="1">
      <alignment horizontal="center" vertical="center" wrapText="1"/>
    </xf>
    <xf numFmtId="0" fontId="3" fillId="8" borderId="42" xfId="0" applyFont="1" applyFill="1" applyBorder="1" applyAlignment="1">
      <alignment horizontal="center" vertical="center" wrapText="1"/>
    </xf>
    <xf numFmtId="0" fontId="37" fillId="6" borderId="3" xfId="126" applyNumberFormat="1" applyFont="1" applyFill="1" applyBorder="1" applyAlignment="1" applyProtection="1">
      <alignment horizontal="left" vertical="top" wrapText="1"/>
    </xf>
    <xf numFmtId="0" fontId="37" fillId="6" borderId="4" xfId="126" applyNumberFormat="1" applyFont="1" applyFill="1" applyBorder="1" applyAlignment="1" applyProtection="1">
      <alignment horizontal="left" vertical="top" wrapText="1"/>
    </xf>
    <xf numFmtId="0" fontId="37" fillId="6" borderId="5" xfId="126" applyNumberFormat="1" applyFont="1" applyFill="1" applyBorder="1" applyAlignment="1" applyProtection="1">
      <alignment horizontal="left" vertical="top" wrapText="1"/>
    </xf>
    <xf numFmtId="0" fontId="41" fillId="9" borderId="5" xfId="126" applyNumberFormat="1" applyFont="1" applyFill="1" applyBorder="1" applyAlignment="1" applyProtection="1">
      <alignment horizontal="center" vertical="center"/>
    </xf>
    <xf numFmtId="0" fontId="41" fillId="9" borderId="6" xfId="126" applyNumberFormat="1" applyFont="1" applyFill="1" applyBorder="1" applyAlignment="1" applyProtection="1">
      <alignment horizontal="center" vertical="center"/>
    </xf>
    <xf numFmtId="0" fontId="41" fillId="9" borderId="7" xfId="126" applyNumberFormat="1" applyFont="1" applyFill="1" applyBorder="1" applyAlignment="1" applyProtection="1">
      <alignment horizontal="center" vertical="center"/>
    </xf>
    <xf numFmtId="165" fontId="39" fillId="11" borderId="3" xfId="1" applyNumberFormat="1" applyFont="1" applyFill="1" applyBorder="1" applyAlignment="1" applyProtection="1">
      <alignment horizontal="center" vertical="center" wrapText="1"/>
    </xf>
    <xf numFmtId="0" fontId="0" fillId="0" borderId="4" xfId="0" applyBorder="1" applyAlignment="1">
      <alignment horizontal="center" wrapText="1"/>
    </xf>
    <xf numFmtId="0" fontId="0" fillId="0" borderId="11" xfId="0" applyBorder="1" applyAlignment="1">
      <alignment horizontal="center" wrapText="1"/>
    </xf>
    <xf numFmtId="0" fontId="4" fillId="5" borderId="18"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30" xfId="0" applyFont="1" applyFill="1" applyBorder="1" applyAlignment="1">
      <alignment horizontal="left" vertical="center"/>
    </xf>
    <xf numFmtId="0" fontId="4" fillId="5" borderId="33" xfId="0" applyFont="1" applyFill="1" applyBorder="1" applyAlignment="1">
      <alignment horizontal="left" vertical="center"/>
    </xf>
    <xf numFmtId="0" fontId="4" fillId="5" borderId="13"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17" xfId="0" applyFont="1" applyFill="1" applyBorder="1" applyAlignment="1">
      <alignment horizontal="center" vertical="center" wrapText="1"/>
    </xf>
    <xf numFmtId="164" fontId="5" fillId="2" borderId="0" xfId="1" applyNumberFormat="1" applyFont="1" applyFill="1" applyBorder="1" applyAlignment="1">
      <alignment horizontal="center"/>
    </xf>
    <xf numFmtId="0" fontId="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20" xfId="0" applyFont="1" applyFill="1" applyBorder="1" applyAlignment="1">
      <alignment horizontal="center" vertical="center" wrapText="1"/>
    </xf>
    <xf numFmtId="0" fontId="4" fillId="5" borderId="21" xfId="0" applyFont="1" applyFill="1" applyBorder="1" applyAlignment="1">
      <alignment horizontal="center" vertical="center" wrapText="1"/>
    </xf>
    <xf numFmtId="0" fontId="4" fillId="5" borderId="4" xfId="0" applyFont="1" applyFill="1" applyBorder="1" applyAlignment="1">
      <alignment horizontal="center" vertical="center"/>
    </xf>
    <xf numFmtId="0" fontId="13" fillId="0" borderId="0" xfId="0" applyFont="1" applyAlignment="1">
      <alignment horizontal="justify" wrapText="1"/>
    </xf>
    <xf numFmtId="0" fontId="13" fillId="2" borderId="0" xfId="0" applyFont="1" applyFill="1" applyBorder="1" applyAlignment="1">
      <alignment horizontal="justify" wrapText="1"/>
    </xf>
    <xf numFmtId="0" fontId="0" fillId="2" borderId="0" xfId="0" applyFill="1" applyBorder="1" applyAlignment="1">
      <alignment horizontal="justify" wrapText="1"/>
    </xf>
    <xf numFmtId="0" fontId="4" fillId="5" borderId="1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0" fillId="2" borderId="0" xfId="0" applyFill="1" applyAlignment="1">
      <alignment horizontal="justify" wrapText="1"/>
    </xf>
    <xf numFmtId="0" fontId="5" fillId="2" borderId="0" xfId="0" applyFont="1" applyFill="1" applyBorder="1" applyAlignment="1">
      <alignment horizontal="center"/>
    </xf>
    <xf numFmtId="0" fontId="13" fillId="2" borderId="0" xfId="0" applyFont="1" applyFill="1" applyAlignment="1">
      <alignment wrapText="1"/>
    </xf>
    <xf numFmtId="0" fontId="0" fillId="0" borderId="0" xfId="0" applyAlignment="1">
      <alignment wrapText="1"/>
    </xf>
    <xf numFmtId="0" fontId="27" fillId="2" borderId="0" xfId="0" applyFont="1" applyFill="1" applyAlignment="1">
      <alignment horizontal="justify" wrapText="1"/>
    </xf>
  </cellXfs>
  <cellStyles count="128">
    <cellStyle name="Currency 2" xfId="3"/>
    <cellStyle name="Currency 2 2" xfId="4"/>
    <cellStyle name="Currency 2 2 2" xfId="119"/>
    <cellStyle name="Currency 2 2 3" xfId="123"/>
    <cellStyle name="Currency 2 3" xfId="5"/>
    <cellStyle name="Currency 2 3 2" xfId="120"/>
    <cellStyle name="Currency 2 3 3" xfId="124"/>
    <cellStyle name="Currency 2 4" xfId="118"/>
    <cellStyle name="Currency 2 5" xfId="122"/>
    <cellStyle name="Currency 3" xfId="6"/>
    <cellStyle name="Currency 3 2" xfId="121"/>
    <cellStyle name="Currency 3 3" xfId="125"/>
    <cellStyle name="Estilo 1" xfId="7"/>
    <cellStyle name="Hiperligação" xfId="2" builtinId="8"/>
    <cellStyle name="Hiperligação 2" xfId="8"/>
    <cellStyle name="Hiperligação 3" xfId="9"/>
    <cellStyle name="Normal" xfId="0" builtinId="0"/>
    <cellStyle name="Normal 10" xfId="10"/>
    <cellStyle name="Normal 10 10" xfId="11"/>
    <cellStyle name="Normal 10 2" xfId="12"/>
    <cellStyle name="Normal 10 3" xfId="13"/>
    <cellStyle name="Normal 10 4" xfId="14"/>
    <cellStyle name="Normal 10 5" xfId="15"/>
    <cellStyle name="Normal 10 6" xfId="16"/>
    <cellStyle name="Normal 10 7" xfId="17"/>
    <cellStyle name="Normal 10 8" xfId="18"/>
    <cellStyle name="Normal 10 9" xfId="19"/>
    <cellStyle name="Normal 11" xfId="20"/>
    <cellStyle name="Normal 11 10" xfId="21"/>
    <cellStyle name="Normal 11 2" xfId="22"/>
    <cellStyle name="Normal 11 3" xfId="23"/>
    <cellStyle name="Normal 11 4" xfId="24"/>
    <cellStyle name="Normal 11 5" xfId="25"/>
    <cellStyle name="Normal 11 6" xfId="26"/>
    <cellStyle name="Normal 11 7" xfId="27"/>
    <cellStyle name="Normal 11 8" xfId="28"/>
    <cellStyle name="Normal 11 9" xfId="29"/>
    <cellStyle name="Normal 12" xfId="30"/>
    <cellStyle name="Normal 12 10" xfId="31"/>
    <cellStyle name="Normal 12 2" xfId="32"/>
    <cellStyle name="Normal 12 3" xfId="33"/>
    <cellStyle name="Normal 12 4" xfId="34"/>
    <cellStyle name="Normal 12 5" xfId="35"/>
    <cellStyle name="Normal 12 6" xfId="36"/>
    <cellStyle name="Normal 12 7" xfId="37"/>
    <cellStyle name="Normal 12 8" xfId="38"/>
    <cellStyle name="Normal 12 9" xfId="39"/>
    <cellStyle name="Normal 13" xfId="40"/>
    <cellStyle name="Normal 13 10" xfId="41"/>
    <cellStyle name="Normal 13 2" xfId="42"/>
    <cellStyle name="Normal 13 3" xfId="43"/>
    <cellStyle name="Normal 13 4" xfId="44"/>
    <cellStyle name="Normal 13 5" xfId="45"/>
    <cellStyle name="Normal 13 6" xfId="46"/>
    <cellStyle name="Normal 13 7" xfId="47"/>
    <cellStyle name="Normal 13 8" xfId="48"/>
    <cellStyle name="Normal 13 9" xfId="49"/>
    <cellStyle name="Normal 14" xfId="50"/>
    <cellStyle name="Normal 15" xfId="51"/>
    <cellStyle name="Normal 16" xfId="52"/>
    <cellStyle name="Normal 17" xfId="53"/>
    <cellStyle name="Normal 18" xfId="54"/>
    <cellStyle name="Normal 19" xfId="55"/>
    <cellStyle name="Normal 2" xfId="56"/>
    <cellStyle name="Normal 2 10" xfId="57"/>
    <cellStyle name="Normal 2 11" xfId="58"/>
    <cellStyle name="Normal 2 12" xfId="59"/>
    <cellStyle name="Normal 2 13" xfId="126"/>
    <cellStyle name="Normal 2 2" xfId="60"/>
    <cellStyle name="Normal 2 3" xfId="61"/>
    <cellStyle name="Normal 2 3 2" xfId="62"/>
    <cellStyle name="Normal 2 4" xfId="63"/>
    <cellStyle name="Normal 2 4 2" xfId="64"/>
    <cellStyle name="Normal 2 5" xfId="65"/>
    <cellStyle name="Normal 2 6" xfId="66"/>
    <cellStyle name="Normal 2 7" xfId="67"/>
    <cellStyle name="Normal 2 8" xfId="68"/>
    <cellStyle name="Normal 2 9" xfId="69"/>
    <cellStyle name="Normal 20" xfId="70"/>
    <cellStyle name="Normal 21" xfId="71"/>
    <cellStyle name="Normal 22" xfId="72"/>
    <cellStyle name="Normal 23" xfId="73"/>
    <cellStyle name="Normal 23 2" xfId="74"/>
    <cellStyle name="Normal 23 2 2" xfId="75"/>
    <cellStyle name="Normal 24" xfId="127"/>
    <cellStyle name="Normal 3" xfId="76"/>
    <cellStyle name="Normal 3 2" xfId="77"/>
    <cellStyle name="Normal 4" xfId="78"/>
    <cellStyle name="Normal 5" xfId="79"/>
    <cellStyle name="Normal 5 10" xfId="80"/>
    <cellStyle name="Normal 5 2" xfId="81"/>
    <cellStyle name="Normal 5 3" xfId="82"/>
    <cellStyle name="Normal 5 4" xfId="83"/>
    <cellStyle name="Normal 5 5" xfId="84"/>
    <cellStyle name="Normal 5 6" xfId="85"/>
    <cellStyle name="Normal 5 7" xfId="86"/>
    <cellStyle name="Normal 5 8" xfId="87"/>
    <cellStyle name="Normal 5 9" xfId="88"/>
    <cellStyle name="Normal 6" xfId="89"/>
    <cellStyle name="Normal 6 10" xfId="90"/>
    <cellStyle name="Normal 6 2" xfId="91"/>
    <cellStyle name="Normal 6 3" xfId="92"/>
    <cellStyle name="Normal 6 4" xfId="93"/>
    <cellStyle name="Normal 6 5" xfId="94"/>
    <cellStyle name="Normal 6 6" xfId="95"/>
    <cellStyle name="Normal 6 7" xfId="96"/>
    <cellStyle name="Normal 6 8" xfId="97"/>
    <cellStyle name="Normal 6 9" xfId="98"/>
    <cellStyle name="Normal 7" xfId="99"/>
    <cellStyle name="Normal 7 2" xfId="100"/>
    <cellStyle name="Normal 8" xfId="101"/>
    <cellStyle name="Normal 9" xfId="102"/>
    <cellStyle name="Normal 9 10" xfId="103"/>
    <cellStyle name="Normal 9 2" xfId="104"/>
    <cellStyle name="Normal 9 3" xfId="105"/>
    <cellStyle name="Normal 9 4" xfId="106"/>
    <cellStyle name="Normal 9 5" xfId="107"/>
    <cellStyle name="Normal 9 6" xfId="108"/>
    <cellStyle name="Normal 9 7" xfId="109"/>
    <cellStyle name="Normal 9 8" xfId="110"/>
    <cellStyle name="Normal 9 9" xfId="111"/>
    <cellStyle name="Percent 2" xfId="112"/>
    <cellStyle name="Percent 2 2" xfId="113"/>
    <cellStyle name="Percent 2 3" xfId="114"/>
    <cellStyle name="Percent 3" xfId="115"/>
    <cellStyle name="Percentagem" xfId="1" builtinId="5"/>
    <cellStyle name="Percentagem 2" xfId="116"/>
    <cellStyle name="Percentagem 3" xfId="117"/>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660066"/>
      <color rgb="FFFF99FF"/>
      <color rgb="FFCC99FF"/>
      <color rgb="FFE498E1"/>
      <color rgb="FFFFF7FF"/>
      <color rgb="FFFFEBFF"/>
      <color rgb="FFFFFBFF"/>
      <color rgb="FFFFE1FF"/>
      <color rgb="FF632E62"/>
      <color rgb="FF632E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0"/>
    <c:plotArea>
      <c:layout>
        <c:manualLayout>
          <c:layoutTarget val="inner"/>
          <c:xMode val="edge"/>
          <c:yMode val="edge"/>
          <c:x val="0.13363749284425874"/>
          <c:y val="5.7416267942583879E-2"/>
          <c:w val="0.71216076385513538"/>
          <c:h val="0.7063817750936473"/>
        </c:manualLayout>
      </c:layout>
      <c:barChart>
        <c:barDir val="col"/>
        <c:grouping val="clustered"/>
        <c:varyColors val="0"/>
        <c:ser>
          <c:idx val="1"/>
          <c:order val="0"/>
          <c:tx>
            <c:strRef>
              <c:f>Painéis!$B$2</c:f>
              <c:strCache>
                <c:ptCount val="1"/>
                <c:pt idx="0">
                  <c:v>Sim</c:v>
                </c:pt>
              </c:strCache>
            </c:strRef>
          </c:tx>
          <c:spPr>
            <a:solidFill>
              <a:srgbClr val="632E62"/>
            </a:solidFill>
          </c:spPr>
          <c:invertIfNegative val="0"/>
          <c:cat>
            <c:strRef>
              <c:f>Painéis!$A$3:$A$4</c:f>
              <c:strCache>
                <c:ptCount val="2"/>
                <c:pt idx="0">
                  <c:v>2018/2019</c:v>
                </c:pt>
                <c:pt idx="1">
                  <c:v>2016/2017</c:v>
                </c:pt>
              </c:strCache>
            </c:strRef>
          </c:cat>
          <c:val>
            <c:numRef>
              <c:f>Painéis!$B$3:$B$4</c:f>
              <c:numCache>
                <c:formatCode>0.0</c:formatCode>
                <c:ptCount val="2"/>
                <c:pt idx="0">
                  <c:v>71</c:v>
                </c:pt>
                <c:pt idx="1">
                  <c:v>68.400000000000006</c:v>
                </c:pt>
              </c:numCache>
            </c:numRef>
          </c:val>
          <c:extLst>
            <c:ext xmlns:c16="http://schemas.microsoft.com/office/drawing/2014/chart" uri="{C3380CC4-5D6E-409C-BE32-E72D297353CC}">
              <c16:uniqueId val="{00000000-1672-484C-8F7D-2DEEA58BAAD9}"/>
            </c:ext>
          </c:extLst>
        </c:ser>
        <c:ser>
          <c:idx val="2"/>
          <c:order val="1"/>
          <c:tx>
            <c:strRef>
              <c:f>Painéis!$C$2</c:f>
              <c:strCache>
                <c:ptCount val="1"/>
                <c:pt idx="0">
                  <c:v>Não</c:v>
                </c:pt>
              </c:strCache>
            </c:strRef>
          </c:tx>
          <c:spPr>
            <a:solidFill>
              <a:srgbClr val="E498E1"/>
            </a:solidFill>
            <a:ln>
              <a:noFill/>
            </a:ln>
            <a:effectLst>
              <a:softEdge rad="0"/>
            </a:effectLst>
          </c:spPr>
          <c:invertIfNegative val="0"/>
          <c:cat>
            <c:strRef>
              <c:f>Painéis!$A$3:$A$4</c:f>
              <c:strCache>
                <c:ptCount val="2"/>
                <c:pt idx="0">
                  <c:v>2018/2019</c:v>
                </c:pt>
                <c:pt idx="1">
                  <c:v>2016/2017</c:v>
                </c:pt>
              </c:strCache>
            </c:strRef>
          </c:cat>
          <c:val>
            <c:numRef>
              <c:f>Painéis!$C$3:$C$4</c:f>
              <c:numCache>
                <c:formatCode>0.0</c:formatCode>
                <c:ptCount val="2"/>
                <c:pt idx="0">
                  <c:v>29</c:v>
                </c:pt>
                <c:pt idx="1">
                  <c:v>31.6</c:v>
                </c:pt>
              </c:numCache>
            </c:numRef>
          </c:val>
          <c:extLst>
            <c:ext xmlns:c16="http://schemas.microsoft.com/office/drawing/2014/chart" uri="{C3380CC4-5D6E-409C-BE32-E72D297353CC}">
              <c16:uniqueId val="{00000001-1672-484C-8F7D-2DEEA58BAAD9}"/>
            </c:ext>
          </c:extLst>
        </c:ser>
        <c:dLbls>
          <c:showLegendKey val="0"/>
          <c:showVal val="0"/>
          <c:showCatName val="0"/>
          <c:showSerName val="0"/>
          <c:showPercent val="0"/>
          <c:showBubbleSize val="0"/>
        </c:dLbls>
        <c:gapWidth val="150"/>
        <c:axId val="31879936"/>
        <c:axId val="31881472"/>
      </c:barChart>
      <c:catAx>
        <c:axId val="31879936"/>
        <c:scaling>
          <c:orientation val="minMax"/>
        </c:scaling>
        <c:delete val="0"/>
        <c:axPos val="b"/>
        <c:numFmt formatCode="General" sourceLinked="1"/>
        <c:majorTickMark val="out"/>
        <c:minorTickMark val="none"/>
        <c:tickLblPos val="nextTo"/>
        <c:txPr>
          <a:bodyPr rot="0" vert="horz"/>
          <a:lstStyle/>
          <a:p>
            <a:pPr>
              <a:defRPr/>
            </a:pPr>
            <a:endParaRPr lang="pt-PT"/>
          </a:p>
        </c:txPr>
        <c:crossAx val="31881472"/>
        <c:crosses val="autoZero"/>
        <c:auto val="1"/>
        <c:lblAlgn val="ctr"/>
        <c:lblOffset val="100"/>
        <c:noMultiLvlLbl val="0"/>
      </c:catAx>
      <c:valAx>
        <c:axId val="31881472"/>
        <c:scaling>
          <c:orientation val="minMax"/>
          <c:max val="100"/>
        </c:scaling>
        <c:delete val="0"/>
        <c:axPos val="l"/>
        <c:majorGridlines/>
        <c:numFmt formatCode="0" sourceLinked="0"/>
        <c:majorTickMark val="out"/>
        <c:minorTickMark val="none"/>
        <c:tickLblPos val="nextTo"/>
        <c:txPr>
          <a:bodyPr rot="0" vert="horz"/>
          <a:lstStyle/>
          <a:p>
            <a:pPr>
              <a:defRPr/>
            </a:pPr>
            <a:endParaRPr lang="pt-PT"/>
          </a:p>
        </c:txPr>
        <c:crossAx val="31879936"/>
        <c:crosses val="autoZero"/>
        <c:crossBetween val="between"/>
      </c:valAx>
      <c:spPr>
        <a:solidFill>
          <a:srgbClr val="FFF7FF"/>
        </a:solidFill>
        <a:ln>
          <a:noFill/>
        </a:ln>
      </c:spPr>
    </c:plotArea>
    <c:legend>
      <c:legendPos val="r"/>
      <c:layout>
        <c:manualLayout>
          <c:xMode val="edge"/>
          <c:yMode val="edge"/>
          <c:x val="0.85951563356811722"/>
          <c:y val="0.40308029457482897"/>
          <c:w val="7.5623133315232141E-2"/>
          <c:h val="0.28094546434122919"/>
        </c:manualLayout>
      </c:layout>
      <c:overlay val="0"/>
    </c:legend>
    <c:plotVisOnly val="1"/>
    <c:dispBlanksAs val="gap"/>
    <c:showDLblsOverMax val="0"/>
  </c:chart>
  <c:spPr>
    <a:ln>
      <a:noFill/>
    </a:ln>
  </c:spPr>
  <c:txPr>
    <a:bodyPr/>
    <a:lstStyle/>
    <a:p>
      <a:pPr>
        <a:defRPr sz="800" b="0" i="0" u="none" strike="noStrike" baseline="0">
          <a:solidFill>
            <a:srgbClr val="000000"/>
          </a:solidFill>
          <a:latin typeface="Trebuchet MS" pitchFamily="34" charset="0"/>
          <a:ea typeface="Calibri"/>
          <a:cs typeface="Calibri"/>
        </a:defRPr>
      </a:pPr>
      <a:endParaRPr lang="pt-PT"/>
    </a:p>
  </c:txPr>
  <c:printSettings>
    <c:headerFooter/>
    <c:pageMargins b="0.75000000000000078" l="0.70000000000000062" r="0.70000000000000062" t="0.750000000000000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pieChart>
        <c:varyColors val="1"/>
        <c:ser>
          <c:idx val="0"/>
          <c:order val="0"/>
          <c:tx>
            <c:strRef>
              <c:f>Painéis!$B$6</c:f>
              <c:strCache>
                <c:ptCount val="1"/>
                <c:pt idx="0">
                  <c:v>2018/19</c:v>
                </c:pt>
              </c:strCache>
            </c:strRef>
          </c:tx>
          <c:explosion val="3"/>
          <c:dPt>
            <c:idx val="0"/>
            <c:bubble3D val="0"/>
            <c:spPr>
              <a:solidFill>
                <a:schemeClr val="accent1">
                  <a:shade val="53000"/>
                </a:schemeClr>
              </a:solidFill>
              <a:ln w="19050">
                <a:solidFill>
                  <a:schemeClr val="lt1"/>
                </a:solidFill>
              </a:ln>
              <a:effectLst/>
            </c:spPr>
            <c:extLst>
              <c:ext xmlns:c16="http://schemas.microsoft.com/office/drawing/2014/chart" uri="{C3380CC4-5D6E-409C-BE32-E72D297353CC}">
                <c16:uniqueId val="{00000001-C954-4A9A-8440-A7F189AEBE7C}"/>
              </c:ext>
            </c:extLst>
          </c:dPt>
          <c:dPt>
            <c:idx val="1"/>
            <c:bubble3D val="0"/>
            <c:spPr>
              <a:solidFill>
                <a:schemeClr val="accent1">
                  <a:shade val="76000"/>
                </a:schemeClr>
              </a:solidFill>
              <a:ln w="19050">
                <a:solidFill>
                  <a:schemeClr val="lt1"/>
                </a:solidFill>
              </a:ln>
              <a:effectLst/>
            </c:spPr>
            <c:extLst>
              <c:ext xmlns:c16="http://schemas.microsoft.com/office/drawing/2014/chart" uri="{C3380CC4-5D6E-409C-BE32-E72D297353CC}">
                <c16:uniqueId val="{00000003-C954-4A9A-8440-A7F189AEBE7C}"/>
              </c:ext>
            </c:extLst>
          </c:dPt>
          <c:dPt>
            <c:idx val="2"/>
            <c:bubble3D val="0"/>
            <c:spPr>
              <a:solidFill>
                <a:schemeClr val="accent1"/>
              </a:solidFill>
              <a:ln w="19050">
                <a:solidFill>
                  <a:schemeClr val="lt1"/>
                </a:solidFill>
              </a:ln>
              <a:effectLst/>
            </c:spPr>
            <c:extLst>
              <c:ext xmlns:c16="http://schemas.microsoft.com/office/drawing/2014/chart" uri="{C3380CC4-5D6E-409C-BE32-E72D297353CC}">
                <c16:uniqueId val="{00000005-C954-4A9A-8440-A7F189AEBE7C}"/>
              </c:ext>
            </c:extLst>
          </c:dPt>
          <c:dPt>
            <c:idx val="3"/>
            <c:bubble3D val="0"/>
            <c:spPr>
              <a:solidFill>
                <a:schemeClr val="accent1">
                  <a:tint val="77000"/>
                </a:schemeClr>
              </a:solidFill>
              <a:ln w="19050">
                <a:solidFill>
                  <a:schemeClr val="lt1"/>
                </a:solidFill>
              </a:ln>
              <a:effectLst/>
            </c:spPr>
            <c:extLst>
              <c:ext xmlns:c16="http://schemas.microsoft.com/office/drawing/2014/chart" uri="{C3380CC4-5D6E-409C-BE32-E72D297353CC}">
                <c16:uniqueId val="{00000007-C954-4A9A-8440-A7F189AEBE7C}"/>
              </c:ext>
            </c:extLst>
          </c:dPt>
          <c:dPt>
            <c:idx val="4"/>
            <c:bubble3D val="0"/>
            <c:spPr>
              <a:solidFill>
                <a:schemeClr val="accent1">
                  <a:tint val="54000"/>
                </a:schemeClr>
              </a:solidFill>
              <a:ln w="19050">
                <a:solidFill>
                  <a:schemeClr val="lt1"/>
                </a:solidFill>
              </a:ln>
              <a:effectLst/>
            </c:spPr>
            <c:extLst>
              <c:ext xmlns:c16="http://schemas.microsoft.com/office/drawing/2014/chart" uri="{C3380CC4-5D6E-409C-BE32-E72D297353CC}">
                <c16:uniqueId val="{00000009-C954-4A9A-8440-A7F189AEBE7C}"/>
              </c:ext>
            </c:extLst>
          </c:dPt>
          <c:dLbls>
            <c:dLbl>
              <c:idx val="0"/>
              <c:layout>
                <c:manualLayout>
                  <c:x val="7.9307815008780924E-2"/>
                  <c:y val="6.2226596675415569E-3"/>
                </c:manualLayout>
              </c:layou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954-4A9A-8440-A7F189AEBE7C}"/>
                </c:ext>
              </c:extLst>
            </c:dLbl>
            <c:dLbl>
              <c:idx val="1"/>
              <c:layout>
                <c:manualLayout>
                  <c:x val="-0.19110062876563377"/>
                  <c:y val="-9.8501749781277334E-2"/>
                </c:manualLayout>
              </c:layout>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mn-lt"/>
                      <a:ea typeface="+mn-ea"/>
                      <a:cs typeface="+mn-cs"/>
                    </a:defRPr>
                  </a:pPr>
                  <a:endParaRPr lang="pt-PT"/>
                </a:p>
              </c:tx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54-4A9A-8440-A7F189AEBE7C}"/>
                </c:ext>
              </c:extLst>
            </c:dLbl>
            <c:dLbl>
              <c:idx val="2"/>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mn-lt"/>
                      <a:ea typeface="+mn-ea"/>
                      <a:cs typeface="+mn-cs"/>
                    </a:defRPr>
                  </a:pPr>
                  <a:endParaRPr lang="pt-PT"/>
                </a:p>
              </c:txPr>
              <c:showLegendKey val="0"/>
              <c:showVal val="0"/>
              <c:showCatName val="1"/>
              <c:showSerName val="0"/>
              <c:showPercent val="0"/>
              <c:showBubbleSize val="0"/>
              <c:extLst>
                <c:ext xmlns:c16="http://schemas.microsoft.com/office/drawing/2014/chart" uri="{C3380CC4-5D6E-409C-BE32-E72D297353CC}">
                  <c16:uniqueId val="{00000005-C954-4A9A-8440-A7F189AEBE7C}"/>
                </c:ext>
              </c:extLst>
            </c:dLbl>
            <c:dLbl>
              <c:idx val="3"/>
              <c:layout>
                <c:manualLayout>
                  <c:x val="-6.1471252050798522E-2"/>
                  <c:y val="5.3838145231846019E-2"/>
                </c:manualLayout>
              </c:layou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954-4A9A-8440-A7F189AEBE7C}"/>
                </c:ext>
              </c:extLst>
            </c:dLbl>
            <c:dLbl>
              <c:idx val="4"/>
              <c:layout>
                <c:manualLayout>
                  <c:x val="5.1316800876874636E-3"/>
                  <c:y val="-6.7856955380577427E-2"/>
                </c:manualLayout>
              </c:layou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954-4A9A-8440-A7F189AEBE7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mn-lt"/>
                    <a:ea typeface="+mn-ea"/>
                    <a:cs typeface="+mn-cs"/>
                  </a:defRPr>
                </a:pPr>
                <a:endParaRPr lang="pt-PT"/>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Painéis!$A$7:$A$11</c:f>
              <c:strCache>
                <c:ptCount val="5"/>
                <c:pt idx="0">
                  <c:v>Educação pré-escolar</c:v>
                </c:pt>
                <c:pt idx="1">
                  <c:v>1.º ciclo ensino básico</c:v>
                </c:pt>
                <c:pt idx="2">
                  <c:v>2.º ciclo ensino básico</c:v>
                </c:pt>
                <c:pt idx="3">
                  <c:v>3.º ciclo ensino básico</c:v>
                </c:pt>
                <c:pt idx="4">
                  <c:v>Ensino Secundário</c:v>
                </c:pt>
              </c:strCache>
            </c:strRef>
          </c:cat>
          <c:val>
            <c:numRef>
              <c:f>Painéis!$B$7:$B$11</c:f>
              <c:numCache>
                <c:formatCode>0.0</c:formatCode>
                <c:ptCount val="5"/>
                <c:pt idx="0">
                  <c:v>10.2227525855211</c:v>
                </c:pt>
                <c:pt idx="1">
                  <c:v>44.303898170246597</c:v>
                </c:pt>
                <c:pt idx="2">
                  <c:v>24.252187748607803</c:v>
                </c:pt>
                <c:pt idx="3">
                  <c:v>18.631662688941901</c:v>
                </c:pt>
                <c:pt idx="4">
                  <c:v>2.6</c:v>
                </c:pt>
              </c:numCache>
            </c:numRef>
          </c:val>
          <c:extLst>
            <c:ext xmlns:c16="http://schemas.microsoft.com/office/drawing/2014/chart" uri="{C3380CC4-5D6E-409C-BE32-E72D297353CC}">
              <c16:uniqueId val="{0000000A-C954-4A9A-8440-A7F189AEBE7C}"/>
            </c:ext>
          </c:extLst>
        </c:ser>
        <c:dLbls>
          <c:showLegendKey val="0"/>
          <c:showVal val="0"/>
          <c:showCatName val="1"/>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Trebuchet MS" panose="020B0603020202020204" pitchFamily="34" charset="0"/>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Painéis!$C$14</c:f>
              <c:strCache>
                <c:ptCount val="1"/>
                <c:pt idx="0">
                  <c:v>Sem retenção antes de 2018/19</c:v>
                </c:pt>
              </c:strCache>
            </c:strRef>
          </c:tx>
          <c:spPr>
            <a:solidFill>
              <a:schemeClr val="tx2"/>
            </a:solidFill>
            <a:ln>
              <a:noFill/>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Painéis!$A$15:$A$18</c:f>
              <c:strCache>
                <c:ptCount val="4"/>
                <c:pt idx="0">
                  <c:v>1.º Ciclo EB</c:v>
                </c:pt>
                <c:pt idx="1">
                  <c:v>2.º Ciclo  EB</c:v>
                </c:pt>
                <c:pt idx="2">
                  <c:v>3.º Ciclo EB</c:v>
                </c:pt>
                <c:pt idx="3">
                  <c:v>Ensino Secundário</c:v>
                </c:pt>
              </c:strCache>
            </c:strRef>
          </c:cat>
          <c:val>
            <c:numRef>
              <c:f>Painéis!$C$15:$C$18</c:f>
              <c:numCache>
                <c:formatCode>0.0</c:formatCode>
                <c:ptCount val="4"/>
                <c:pt idx="0">
                  <c:v>70.847548931585607</c:v>
                </c:pt>
                <c:pt idx="1">
                  <c:v>47.711989503034303</c:v>
                </c:pt>
                <c:pt idx="2">
                  <c:v>60.055508112724198</c:v>
                </c:pt>
                <c:pt idx="3">
                  <c:v>76.344086021505404</c:v>
                </c:pt>
              </c:numCache>
            </c:numRef>
          </c:val>
          <c:extLst>
            <c:ext xmlns:c16="http://schemas.microsoft.com/office/drawing/2014/chart" uri="{C3380CC4-5D6E-409C-BE32-E72D297353CC}">
              <c16:uniqueId val="{00000000-AFCE-4733-BB4C-222A0C9D14F4}"/>
            </c:ext>
          </c:extLst>
        </c:ser>
        <c:ser>
          <c:idx val="1"/>
          <c:order val="1"/>
          <c:tx>
            <c:strRef>
              <c:f>Painéis!$D$14</c:f>
              <c:strCache>
                <c:ptCount val="1"/>
                <c:pt idx="0">
                  <c:v>Com uma retenção antes de 2018/19</c:v>
                </c:pt>
              </c:strCache>
            </c:strRef>
          </c:tx>
          <c:spPr>
            <a:solidFill>
              <a:schemeClr val="accent1"/>
            </a:solidFill>
            <a:ln>
              <a:noFill/>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Painéis!$A$15:$A$18</c:f>
              <c:strCache>
                <c:ptCount val="4"/>
                <c:pt idx="0">
                  <c:v>1.º Ciclo EB</c:v>
                </c:pt>
                <c:pt idx="1">
                  <c:v>2.º Ciclo  EB</c:v>
                </c:pt>
                <c:pt idx="2">
                  <c:v>3.º Ciclo EB</c:v>
                </c:pt>
                <c:pt idx="3">
                  <c:v>Ensino Secundário</c:v>
                </c:pt>
              </c:strCache>
            </c:strRef>
          </c:cat>
          <c:val>
            <c:numRef>
              <c:f>Painéis!$D$15:$D$18</c:f>
              <c:numCache>
                <c:formatCode>0.0</c:formatCode>
                <c:ptCount val="4"/>
                <c:pt idx="0">
                  <c:v>17.3909139881487</c:v>
                </c:pt>
                <c:pt idx="1">
                  <c:v>18.517303591930499</c:v>
                </c:pt>
                <c:pt idx="2">
                  <c:v>15.6276686592656</c:v>
                </c:pt>
                <c:pt idx="3">
                  <c:v>9.3701996927803393</c:v>
                </c:pt>
              </c:numCache>
            </c:numRef>
          </c:val>
          <c:extLst>
            <c:ext xmlns:c16="http://schemas.microsoft.com/office/drawing/2014/chart" uri="{C3380CC4-5D6E-409C-BE32-E72D297353CC}">
              <c16:uniqueId val="{00000001-AFCE-4733-BB4C-222A0C9D14F4}"/>
            </c:ext>
          </c:extLst>
        </c:ser>
        <c:ser>
          <c:idx val="2"/>
          <c:order val="2"/>
          <c:tx>
            <c:strRef>
              <c:f>Painéis!$E$14</c:f>
              <c:strCache>
                <c:ptCount val="1"/>
                <c:pt idx="0">
                  <c:v>Com mais do que uma retenção antes de 2018/19</c:v>
                </c:pt>
              </c:strCache>
            </c:strRef>
          </c:tx>
          <c:spPr>
            <a:solidFill>
              <a:schemeClr val="accent1">
                <a:lumMod val="40000"/>
                <a:lumOff val="60000"/>
              </a:schemeClr>
            </a:solidFill>
            <a:ln>
              <a:noFill/>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Painéis!$A$15:$A$18</c:f>
              <c:strCache>
                <c:ptCount val="4"/>
                <c:pt idx="0">
                  <c:v>1.º Ciclo EB</c:v>
                </c:pt>
                <c:pt idx="1">
                  <c:v>2.º Ciclo  EB</c:v>
                </c:pt>
                <c:pt idx="2">
                  <c:v>3.º Ciclo EB</c:v>
                </c:pt>
                <c:pt idx="3">
                  <c:v>Ensino Secundário</c:v>
                </c:pt>
              </c:strCache>
            </c:strRef>
          </c:cat>
          <c:val>
            <c:numRef>
              <c:f>Painéis!$E$15:$E$18</c:f>
              <c:numCache>
                <c:formatCode>0.0</c:formatCode>
                <c:ptCount val="4"/>
                <c:pt idx="0">
                  <c:v>11.7615370802658</c:v>
                </c:pt>
                <c:pt idx="1">
                  <c:v>33.770706905035304</c:v>
                </c:pt>
                <c:pt idx="2">
                  <c:v>24.3168232280102</c:v>
                </c:pt>
                <c:pt idx="3">
                  <c:v>14.285714285714299</c:v>
                </c:pt>
              </c:numCache>
            </c:numRef>
          </c:val>
          <c:extLst>
            <c:ext xmlns:c16="http://schemas.microsoft.com/office/drawing/2014/chart" uri="{C3380CC4-5D6E-409C-BE32-E72D297353CC}">
              <c16:uniqueId val="{00000002-AFCE-4733-BB4C-222A0C9D14F4}"/>
            </c:ext>
          </c:extLst>
        </c:ser>
        <c:dLbls>
          <c:showLegendKey val="0"/>
          <c:showVal val="1"/>
          <c:showCatName val="0"/>
          <c:showSerName val="0"/>
          <c:showPercent val="0"/>
          <c:showBubbleSize val="0"/>
        </c:dLbls>
        <c:gapWidth val="75"/>
        <c:overlap val="100"/>
        <c:axId val="34134272"/>
        <c:axId val="33886208"/>
      </c:barChart>
      <c:catAx>
        <c:axId val="34134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Trebuchet MS" panose="020B0603020202020204" pitchFamily="34" charset="0"/>
                <a:ea typeface="+mn-ea"/>
                <a:cs typeface="+mn-cs"/>
              </a:defRPr>
            </a:pPr>
            <a:endParaRPr lang="pt-PT"/>
          </a:p>
        </c:txPr>
        <c:crossAx val="33886208"/>
        <c:crosses val="autoZero"/>
        <c:auto val="1"/>
        <c:lblAlgn val="ctr"/>
        <c:lblOffset val="100"/>
        <c:noMultiLvlLbl val="0"/>
      </c:catAx>
      <c:valAx>
        <c:axId val="33886208"/>
        <c:scaling>
          <c:orientation val="minMax"/>
          <c:max val="100"/>
        </c:scaling>
        <c:delete val="0"/>
        <c:axPos val="l"/>
        <c:numFmt formatCode="0.0" sourceLinked="1"/>
        <c:majorTickMark val="none"/>
        <c:minorTickMark val="none"/>
        <c:tickLblPos val="nextTo"/>
        <c:spPr>
          <a:noFill/>
          <a:effectLst/>
        </c:spPr>
        <c:txPr>
          <a:bodyPr rot="-60000000" spcFirstLastPara="1" vertOverflow="ellipsis" vert="horz" wrap="square" anchor="ctr" anchorCtr="1"/>
          <a:lstStyle/>
          <a:p>
            <a:pPr>
              <a:defRPr sz="800" b="0" i="0" u="none" strike="noStrike" kern="1200" baseline="0">
                <a:solidFill>
                  <a:sysClr val="windowText" lastClr="000000"/>
                </a:solidFill>
                <a:latin typeface="Trebuchet MS" panose="020B0603020202020204" pitchFamily="34" charset="0"/>
                <a:ea typeface="+mn-ea"/>
                <a:cs typeface="+mn-cs"/>
              </a:defRPr>
            </a:pPr>
            <a:endParaRPr lang="pt-PT"/>
          </a:p>
        </c:txPr>
        <c:crossAx val="341342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Trebuchet MS" panose="020B0603020202020204" pitchFamily="34" charset="0"/>
              <a:ea typeface="+mn-ea"/>
              <a:cs typeface="+mn-cs"/>
            </a:defRPr>
          </a:pPr>
          <a:endParaRPr lang="pt-P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Trebuchet MS" panose="020B0603020202020204" pitchFamily="34" charset="0"/>
        </a:defRPr>
      </a:pPr>
      <a:endParaRPr lang="pt-P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800" b="1" i="0" u="none" strike="noStrike" kern="1200" spc="0" baseline="0">
              <a:solidFill>
                <a:sysClr val="windowText" lastClr="000000"/>
              </a:solidFill>
              <a:latin typeface="Trebuchet MS" panose="020B0603020202020204" pitchFamily="34" charset="0"/>
              <a:ea typeface="+mn-ea"/>
              <a:cs typeface="+mn-cs"/>
            </a:defRPr>
          </a:pPr>
          <a:endParaRPr lang="pt-PT"/>
        </a:p>
      </c:txPr>
    </c:title>
    <c:autoTitleDeleted val="0"/>
    <c:plotArea>
      <c:layout/>
      <c:barChart>
        <c:barDir val="col"/>
        <c:grouping val="clustered"/>
        <c:varyColors val="0"/>
        <c:ser>
          <c:idx val="0"/>
          <c:order val="0"/>
          <c:tx>
            <c:strRef>
              <c:f>Painéis!$B$14</c:f>
              <c:strCache>
                <c:ptCount val="1"/>
                <c:pt idx="0">
                  <c:v>Retenção no final do ano letivo 2018/19</c:v>
                </c:pt>
              </c:strCache>
            </c:strRef>
          </c:tx>
          <c:spPr>
            <a:solidFill>
              <a:schemeClr val="accent1"/>
            </a:solidFill>
            <a:ln>
              <a:noFill/>
            </a:ln>
            <a:effectLst/>
          </c:spPr>
          <c:invertIfNegative val="0"/>
          <c:dLbls>
            <c:dLbl>
              <c:idx val="0"/>
              <c:tx>
                <c:rich>
                  <a:bodyPr/>
                  <a:lstStyle/>
                  <a:p>
                    <a:r>
                      <a:rPr lang="en-US"/>
                      <a:t>11,1%</a:t>
                    </a:r>
                  </a:p>
                </c:rich>
              </c:tx>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4B1-4DBA-BBF5-6D408FE8D6D7}"/>
                </c:ext>
              </c:extLst>
            </c:dLbl>
            <c:dLbl>
              <c:idx val="1"/>
              <c:tx>
                <c:rich>
                  <a:bodyPr/>
                  <a:lstStyle/>
                  <a:p>
                    <a:r>
                      <a:rPr lang="en-US"/>
                      <a:t>22,1%</a:t>
                    </a:r>
                  </a:p>
                </c:rich>
              </c:tx>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4B1-4DBA-BBF5-6D408FE8D6D7}"/>
                </c:ext>
              </c:extLst>
            </c:dLbl>
            <c:dLbl>
              <c:idx val="2"/>
              <c:tx>
                <c:rich>
                  <a:bodyPr/>
                  <a:lstStyle/>
                  <a:p>
                    <a:r>
                      <a:rPr lang="en-US"/>
                      <a:t>17,7%</a:t>
                    </a:r>
                  </a:p>
                </c:rich>
              </c:tx>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4B1-4DBA-BBF5-6D408FE8D6D7}"/>
                </c:ext>
              </c:extLst>
            </c:dLbl>
            <c:dLbl>
              <c:idx val="3"/>
              <c:tx>
                <c:rich>
                  <a:bodyPr/>
                  <a:lstStyle/>
                  <a:p>
                    <a:r>
                      <a:rPr lang="en-US"/>
                      <a:t>12,6%</a:t>
                    </a:r>
                  </a:p>
                </c:rich>
              </c:tx>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4B1-4DBA-BBF5-6D408FE8D6D7}"/>
                </c:ext>
              </c:extLst>
            </c:dLbl>
            <c:spPr>
              <a:noFill/>
              <a:ln>
                <a:noFill/>
              </a:ln>
              <a:effectLst/>
            </c:spPr>
            <c:txPr>
              <a:bodyPr/>
              <a:lstStyle/>
              <a:p>
                <a:pPr>
                  <a:defRPr sz="800" b="1">
                    <a:solidFill>
                      <a:schemeClr val="bg1"/>
                    </a:solidFill>
                  </a:defRPr>
                </a:pPr>
                <a:endParaRPr lang="pt-PT"/>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Painéis!$A$15:$A$18</c:f>
              <c:strCache>
                <c:ptCount val="4"/>
                <c:pt idx="0">
                  <c:v>1.º Ciclo EB</c:v>
                </c:pt>
                <c:pt idx="1">
                  <c:v>2.º Ciclo  EB</c:v>
                </c:pt>
                <c:pt idx="2">
                  <c:v>3.º Ciclo EB</c:v>
                </c:pt>
                <c:pt idx="3">
                  <c:v>Ensino Secundário</c:v>
                </c:pt>
              </c:strCache>
            </c:strRef>
          </c:cat>
          <c:val>
            <c:numRef>
              <c:f>Painéis!$B$15:$B$18</c:f>
              <c:numCache>
                <c:formatCode>0.0</c:formatCode>
                <c:ptCount val="4"/>
                <c:pt idx="0">
                  <c:v>11.1121819583655</c:v>
                </c:pt>
                <c:pt idx="1">
                  <c:v>22.127960410038899</c:v>
                </c:pt>
                <c:pt idx="2">
                  <c:v>17.696886446886399</c:v>
                </c:pt>
                <c:pt idx="3">
                  <c:v>12.629757785467099</c:v>
                </c:pt>
              </c:numCache>
            </c:numRef>
          </c:val>
          <c:extLst>
            <c:ext xmlns:c16="http://schemas.microsoft.com/office/drawing/2014/chart" uri="{C3380CC4-5D6E-409C-BE32-E72D297353CC}">
              <c16:uniqueId val="{00000000-5EC0-4081-8461-4A6F179B1585}"/>
            </c:ext>
          </c:extLst>
        </c:ser>
        <c:dLbls>
          <c:showLegendKey val="0"/>
          <c:showVal val="0"/>
          <c:showCatName val="0"/>
          <c:showSerName val="0"/>
          <c:showPercent val="0"/>
          <c:showBubbleSize val="0"/>
        </c:dLbls>
        <c:gapWidth val="75"/>
        <c:overlap val="40"/>
        <c:axId val="33916800"/>
        <c:axId val="33918336"/>
      </c:barChart>
      <c:catAx>
        <c:axId val="33916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pt-PT"/>
          </a:p>
        </c:txPr>
        <c:crossAx val="33918336"/>
        <c:crosses val="autoZero"/>
        <c:auto val="1"/>
        <c:lblAlgn val="ctr"/>
        <c:lblOffset val="100"/>
        <c:noMultiLvlLbl val="0"/>
      </c:catAx>
      <c:valAx>
        <c:axId val="33918336"/>
        <c:scaling>
          <c:orientation val="minMax"/>
        </c:scaling>
        <c:delete val="0"/>
        <c:axPos val="l"/>
        <c:numFmt formatCode="0.0" sourceLinked="1"/>
        <c:majorTickMark val="none"/>
        <c:minorTickMark val="none"/>
        <c:tickLblPos val="nextTo"/>
        <c:spPr>
          <a:noFill/>
          <a:effectLst/>
        </c:spPr>
        <c:txPr>
          <a:bodyPr rot="-60000000" spcFirstLastPara="1" vertOverflow="ellipsis" vert="horz" wrap="square" anchor="ctr" anchorCtr="1"/>
          <a:lstStyle/>
          <a:p>
            <a:pPr>
              <a:defRPr sz="800" b="0" i="0" u="none" strike="noStrike" kern="1200" baseline="0">
                <a:solidFill>
                  <a:sysClr val="windowText" lastClr="000000"/>
                </a:solidFill>
                <a:latin typeface="Trebuchet MS" panose="020B0603020202020204" pitchFamily="34" charset="0"/>
                <a:ea typeface="+mn-ea"/>
                <a:cs typeface="+mn-cs"/>
              </a:defRPr>
            </a:pPr>
            <a:endParaRPr lang="pt-PT"/>
          </a:p>
        </c:txPr>
        <c:crossAx val="33916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pt-P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11</xdr:row>
      <xdr:rowOff>114300</xdr:rowOff>
    </xdr:from>
    <xdr:to>
      <xdr:col>13</xdr:col>
      <xdr:colOff>85724</xdr:colOff>
      <xdr:row>15</xdr:row>
      <xdr:rowOff>118256</xdr:rowOff>
    </xdr:to>
    <xdr:pic>
      <xdr:nvPicPr>
        <xdr:cNvPr id="2" name="Image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2619375"/>
          <a:ext cx="8010524" cy="842156"/>
        </a:xfrm>
        <a:prstGeom prst="rect">
          <a:avLst/>
        </a:prstGeom>
        <a:effectLst>
          <a:outerShdw blurRad="50800" dist="50800" dir="5400000" sx="1000" sy="1000" algn="ctr" rotWithShape="0">
            <a:srgbClr val="000000">
              <a:alpha val="43137"/>
            </a:srgb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295275</xdr:colOff>
      <xdr:row>0</xdr:row>
      <xdr:rowOff>95250</xdr:rowOff>
    </xdr:from>
    <xdr:to>
      <xdr:col>2</xdr:col>
      <xdr:colOff>58420</xdr:colOff>
      <xdr:row>4</xdr:row>
      <xdr:rowOff>149225</xdr:rowOff>
    </xdr:to>
    <xdr:pic>
      <xdr:nvPicPr>
        <xdr:cNvPr id="2" name="Imagem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5275" y="95250"/>
          <a:ext cx="982345" cy="701675"/>
        </a:xfrm>
        <a:prstGeom prst="rect">
          <a:avLst/>
        </a:prstGeom>
      </xdr:spPr>
    </xdr:pic>
    <xdr:clientData/>
  </xdr:twoCellAnchor>
  <xdr:twoCellAnchor>
    <xdr:from>
      <xdr:col>3</xdr:col>
      <xdr:colOff>552450</xdr:colOff>
      <xdr:row>0</xdr:row>
      <xdr:rowOff>133350</xdr:rowOff>
    </xdr:from>
    <xdr:to>
      <xdr:col>8</xdr:col>
      <xdr:colOff>561975</xdr:colOff>
      <xdr:row>4</xdr:row>
      <xdr:rowOff>66675</xdr:rowOff>
    </xdr:to>
    <xdr:pic>
      <xdr:nvPicPr>
        <xdr:cNvPr id="3" name="Imagem 1" descr="image001">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1250" y="133350"/>
          <a:ext cx="30575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47625</xdr:colOff>
      <xdr:row>2</xdr:row>
      <xdr:rowOff>28575</xdr:rowOff>
    </xdr:from>
    <xdr:to>
      <xdr:col>10</xdr:col>
      <xdr:colOff>628650</xdr:colOff>
      <xdr:row>4</xdr:row>
      <xdr:rowOff>0</xdr:rowOff>
    </xdr:to>
    <xdr:graphicFrame macro="">
      <xdr:nvGraphicFramePr>
        <xdr:cNvPr id="2" name="Gráfico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472440</xdr:colOff>
      <xdr:row>6</xdr:row>
      <xdr:rowOff>0</xdr:rowOff>
    </xdr:from>
    <xdr:to>
      <xdr:col>9</xdr:col>
      <xdr:colOff>441960</xdr:colOff>
      <xdr:row>11</xdr:row>
      <xdr:rowOff>365760</xdr:rowOff>
    </xdr:to>
    <xdr:graphicFrame macro="">
      <xdr:nvGraphicFramePr>
        <xdr:cNvPr id="4" name="Gráfico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22860</xdr:colOff>
      <xdr:row>18</xdr:row>
      <xdr:rowOff>22860</xdr:rowOff>
    </xdr:from>
    <xdr:to>
      <xdr:col>11</xdr:col>
      <xdr:colOff>0</xdr:colOff>
      <xdr:row>27</xdr:row>
      <xdr:rowOff>22860</xdr:rowOff>
    </xdr:to>
    <xdr:graphicFrame macro="">
      <xdr:nvGraphicFramePr>
        <xdr:cNvPr id="5" name="Gráfico 4">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15240</xdr:colOff>
      <xdr:row>14</xdr:row>
      <xdr:rowOff>11430</xdr:rowOff>
    </xdr:from>
    <xdr:to>
      <xdr:col>10</xdr:col>
      <xdr:colOff>899160</xdr:colOff>
      <xdr:row>18</xdr:row>
      <xdr:rowOff>22860</xdr:rowOff>
    </xdr:to>
    <xdr:graphicFrame macro="">
      <xdr:nvGraphicFramePr>
        <xdr:cNvPr id="6" name="Gráfico 5">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o Office">
  <a:themeElements>
    <a:clrScheme name="Roxo II">
      <a:dk1>
        <a:sysClr val="windowText" lastClr="000000"/>
      </a:dk1>
      <a:lt1>
        <a:sysClr val="window" lastClr="FFFFFF"/>
      </a:lt1>
      <a:dk2>
        <a:srgbClr val="632E62"/>
      </a:dk2>
      <a:lt2>
        <a:srgbClr val="EAE5EB"/>
      </a:lt2>
      <a:accent1>
        <a:srgbClr val="92278F"/>
      </a:accent1>
      <a:accent2>
        <a:srgbClr val="9B57D3"/>
      </a:accent2>
      <a:accent3>
        <a:srgbClr val="755DD9"/>
      </a:accent3>
      <a:accent4>
        <a:srgbClr val="665EB8"/>
      </a:accent4>
      <a:accent5>
        <a:srgbClr val="45A5ED"/>
      </a:accent5>
      <a:accent6>
        <a:srgbClr val="5982DB"/>
      </a:accent6>
      <a:hlink>
        <a:srgbClr val="0066FF"/>
      </a:hlink>
      <a:folHlink>
        <a:srgbClr val="66669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0066"/>
  </sheetPr>
  <dimension ref="A9:L10"/>
  <sheetViews>
    <sheetView tabSelected="1" zoomScaleNormal="100" workbookViewId="0"/>
  </sheetViews>
  <sheetFormatPr defaultColWidth="9.33203125" defaultRowHeight="14.4" x14ac:dyDescent="0.3"/>
  <cols>
    <col min="1" max="16384" width="9.33203125" style="136"/>
  </cols>
  <sheetData>
    <row r="9" spans="1:12" ht="25.8" x14ac:dyDescent="0.5">
      <c r="A9" s="135" t="s">
        <v>129</v>
      </c>
    </row>
    <row r="10" spans="1:12" ht="22.2" x14ac:dyDescent="0.45">
      <c r="A10" s="137" t="s">
        <v>122</v>
      </c>
      <c r="L10" s="138"/>
    </row>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tabColor rgb="FF660066"/>
  </sheetPr>
  <dimension ref="A1:O26"/>
  <sheetViews>
    <sheetView zoomScaleNormal="100" workbookViewId="0"/>
  </sheetViews>
  <sheetFormatPr defaultColWidth="9.33203125" defaultRowHeight="12" x14ac:dyDescent="0.25"/>
  <cols>
    <col min="1" max="1" width="22.6640625" style="5" customWidth="1"/>
    <col min="2" max="3" width="11.33203125" style="5" customWidth="1"/>
    <col min="4" max="4" width="13.33203125" style="5" customWidth="1"/>
    <col min="5" max="5" width="10.6640625" style="5" customWidth="1"/>
    <col min="6" max="6" width="17.33203125" style="5" customWidth="1"/>
    <col min="7" max="7" width="10.6640625" style="5" customWidth="1"/>
    <col min="8" max="16384" width="9.33203125" style="5"/>
  </cols>
  <sheetData>
    <row r="1" spans="1:7" ht="15.6" x14ac:dyDescent="0.3">
      <c r="A1" s="57" t="s">
        <v>184</v>
      </c>
    </row>
    <row r="3" spans="1:7" x14ac:dyDescent="0.25">
      <c r="A3" s="55" t="s">
        <v>124</v>
      </c>
    </row>
    <row r="4" spans="1:7" s="65" customFormat="1" x14ac:dyDescent="0.25">
      <c r="A4" s="130" t="s">
        <v>161</v>
      </c>
    </row>
    <row r="5" spans="1:7" s="65" customFormat="1" x14ac:dyDescent="0.25">
      <c r="A5" s="16" t="s">
        <v>128</v>
      </c>
    </row>
    <row r="6" spans="1:7" s="65" customFormat="1" x14ac:dyDescent="0.25">
      <c r="A6" s="71"/>
    </row>
    <row r="7" spans="1:7" s="65" customFormat="1" ht="13.8" x14ac:dyDescent="0.3">
      <c r="A7" s="97" t="s">
        <v>130</v>
      </c>
    </row>
    <row r="8" spans="1:7" s="65" customFormat="1" x14ac:dyDescent="0.25"/>
    <row r="9" spans="1:7" s="65" customFormat="1" x14ac:dyDescent="0.25"/>
    <row r="10" spans="1:7" s="78" customFormat="1" x14ac:dyDescent="0.25"/>
    <row r="11" spans="1:7" ht="39" customHeight="1" x14ac:dyDescent="0.3">
      <c r="A11" s="278" t="s">
        <v>257</v>
      </c>
      <c r="B11" s="258"/>
      <c r="C11" s="258"/>
      <c r="D11" s="258"/>
    </row>
    <row r="13" spans="1:7" ht="21" customHeight="1" x14ac:dyDescent="0.25">
      <c r="A13" s="80"/>
      <c r="B13" s="305" t="s">
        <v>122</v>
      </c>
      <c r="C13" s="305"/>
      <c r="D13" s="305"/>
      <c r="E13" s="314"/>
      <c r="F13" s="314"/>
      <c r="G13" s="314"/>
    </row>
    <row r="14" spans="1:7" ht="12.75" customHeight="1" x14ac:dyDescent="0.25">
      <c r="A14" s="301" t="s">
        <v>16</v>
      </c>
      <c r="B14" s="301" t="s">
        <v>62</v>
      </c>
      <c r="C14" s="301" t="s">
        <v>63</v>
      </c>
      <c r="D14" s="301" t="s">
        <v>274</v>
      </c>
      <c r="F14" s="314"/>
      <c r="G14" s="314"/>
    </row>
    <row r="15" spans="1:7" ht="10.5" customHeight="1" thickBot="1" x14ac:dyDescent="0.3">
      <c r="A15" s="315"/>
      <c r="B15" s="315"/>
      <c r="C15" s="315"/>
      <c r="D15" s="315"/>
      <c r="F15" s="314"/>
      <c r="G15" s="314"/>
    </row>
    <row r="16" spans="1:7" x14ac:dyDescent="0.25">
      <c r="A16" s="153" t="s">
        <v>6</v>
      </c>
      <c r="B16" s="154">
        <v>648</v>
      </c>
      <c r="C16" s="154">
        <v>680</v>
      </c>
      <c r="D16" s="154">
        <v>1328</v>
      </c>
      <c r="F16" s="105"/>
      <c r="G16" s="105"/>
    </row>
    <row r="17" spans="1:15" x14ac:dyDescent="0.25">
      <c r="A17" s="85" t="s">
        <v>7</v>
      </c>
      <c r="B17" s="51">
        <v>504</v>
      </c>
      <c r="C17" s="51">
        <v>572</v>
      </c>
      <c r="D17" s="51">
        <v>1076</v>
      </c>
      <c r="F17" s="105"/>
      <c r="G17" s="105"/>
      <c r="N17" s="78"/>
      <c r="O17" s="78"/>
    </row>
    <row r="18" spans="1:15" x14ac:dyDescent="0.25">
      <c r="A18" s="85" t="s">
        <v>8</v>
      </c>
      <c r="B18" s="51">
        <v>675</v>
      </c>
      <c r="C18" s="51">
        <v>736</v>
      </c>
      <c r="D18" s="51">
        <v>1411</v>
      </c>
      <c r="F18" s="105"/>
      <c r="G18" s="105"/>
      <c r="M18" s="78"/>
      <c r="N18" s="78"/>
      <c r="O18" s="78"/>
    </row>
    <row r="19" spans="1:15" x14ac:dyDescent="0.25">
      <c r="A19" s="85" t="s">
        <v>9</v>
      </c>
      <c r="B19" s="51">
        <v>354</v>
      </c>
      <c r="C19" s="51">
        <v>405</v>
      </c>
      <c r="D19" s="51">
        <v>759</v>
      </c>
      <c r="F19" s="105"/>
      <c r="G19" s="105"/>
      <c r="M19" s="78"/>
      <c r="N19" s="78"/>
      <c r="O19" s="78"/>
    </row>
    <row r="20" spans="1:15" x14ac:dyDescent="0.25">
      <c r="A20" s="185" t="s">
        <v>10</v>
      </c>
      <c r="B20" s="51">
        <v>77</v>
      </c>
      <c r="C20" s="51">
        <v>111</v>
      </c>
      <c r="D20" s="51">
        <v>188</v>
      </c>
      <c r="F20" s="105"/>
      <c r="G20" s="105"/>
      <c r="H20" s="80"/>
      <c r="I20" s="80"/>
      <c r="M20" s="78"/>
      <c r="N20" s="78"/>
      <c r="O20" s="78"/>
    </row>
    <row r="21" spans="1:15" ht="12.6" thickBot="1" x14ac:dyDescent="0.3">
      <c r="A21" s="139" t="s">
        <v>254</v>
      </c>
      <c r="B21" s="140">
        <v>2258</v>
      </c>
      <c r="C21" s="140">
        <v>2504</v>
      </c>
      <c r="D21" s="140">
        <v>4762</v>
      </c>
      <c r="F21" s="80"/>
      <c r="G21" s="80"/>
      <c r="H21" s="80"/>
      <c r="I21" s="80"/>
      <c r="M21" s="78"/>
      <c r="N21" s="78"/>
      <c r="O21" s="78"/>
    </row>
    <row r="22" spans="1:15" ht="12.6" thickBot="1" x14ac:dyDescent="0.3">
      <c r="A22" s="186" t="s">
        <v>264</v>
      </c>
      <c r="B22" s="158">
        <v>0.41752958579881655</v>
      </c>
      <c r="C22" s="158">
        <v>0.43699825479930193</v>
      </c>
      <c r="D22" s="158">
        <v>0.42754534027653102</v>
      </c>
      <c r="F22" s="86"/>
      <c r="G22" s="96"/>
      <c r="H22" s="96"/>
      <c r="I22" s="96"/>
      <c r="M22" s="78"/>
      <c r="N22" s="78"/>
      <c r="O22" s="78"/>
    </row>
    <row r="23" spans="1:15" ht="12.6" thickBot="1" x14ac:dyDescent="0.3">
      <c r="A23" s="16"/>
      <c r="B23" s="78"/>
      <c r="C23" s="78"/>
      <c r="F23" s="86"/>
      <c r="G23" s="96"/>
      <c r="H23" s="96"/>
      <c r="I23" s="96"/>
    </row>
    <row r="24" spans="1:15" ht="24.6" thickBot="1" x14ac:dyDescent="0.3">
      <c r="A24" s="167" t="s">
        <v>134</v>
      </c>
      <c r="B24" s="168">
        <v>0.54716324399582317</v>
      </c>
      <c r="C24" s="168">
        <v>0.56187624750498999</v>
      </c>
      <c r="D24" s="168">
        <v>0.55468617111753704</v>
      </c>
      <c r="F24" s="80"/>
      <c r="G24" s="80"/>
      <c r="H24" s="80"/>
      <c r="I24" s="80"/>
    </row>
    <row r="26" spans="1:15" x14ac:dyDescent="0.25">
      <c r="A26" s="109"/>
    </row>
  </sheetData>
  <mergeCells count="9">
    <mergeCell ref="A11:D11"/>
    <mergeCell ref="A14:A15"/>
    <mergeCell ref="E13:G13"/>
    <mergeCell ref="F14:F15"/>
    <mergeCell ref="G14:G15"/>
    <mergeCell ref="B13:D13"/>
    <mergeCell ref="D14:D15"/>
    <mergeCell ref="C14:C15"/>
    <mergeCell ref="B14:B15"/>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0066"/>
  </sheetPr>
  <dimension ref="A1:AK140"/>
  <sheetViews>
    <sheetView zoomScaleNormal="100" zoomScaleSheetLayoutView="80" workbookViewId="0"/>
  </sheetViews>
  <sheetFormatPr defaultColWidth="9.33203125" defaultRowHeight="12" x14ac:dyDescent="0.25"/>
  <cols>
    <col min="1" max="1" width="9.33203125" style="78"/>
    <col min="2" max="2" width="29.109375" style="78" customWidth="1"/>
    <col min="3" max="15" width="9.6640625" style="78" customWidth="1"/>
    <col min="16" max="17" width="11.5546875" style="78" customWidth="1"/>
    <col min="18" max="18" width="11" style="78" customWidth="1"/>
    <col min="19" max="19" width="12.44140625" style="78" customWidth="1"/>
    <col min="20" max="20" width="11.6640625" style="78" customWidth="1"/>
    <col min="21" max="21" width="13.33203125" style="78" customWidth="1"/>
    <col min="22" max="22" width="12.44140625" style="78" customWidth="1"/>
    <col min="23" max="23" width="11.44140625" style="78" customWidth="1"/>
    <col min="24" max="24" width="10.6640625" style="78" customWidth="1"/>
    <col min="25" max="25" width="11.33203125" style="78" customWidth="1"/>
    <col min="26" max="26" width="10.6640625" style="78" customWidth="1"/>
    <col min="27" max="27" width="11.44140625" style="78" customWidth="1"/>
    <col min="28" max="28" width="10.6640625" style="78" customWidth="1"/>
    <col min="29" max="29" width="12.33203125" style="78" customWidth="1"/>
    <col min="30" max="31" width="11.5546875" style="78" customWidth="1"/>
    <col min="32" max="32" width="11" style="78" customWidth="1"/>
    <col min="33" max="33" width="12.44140625" style="78" customWidth="1"/>
    <col min="34" max="34" width="11.6640625" style="78" customWidth="1"/>
    <col min="35" max="35" width="11.5546875" style="78" customWidth="1"/>
    <col min="36" max="36" width="11" style="78" customWidth="1"/>
    <col min="37" max="37" width="11.44140625" style="78" customWidth="1"/>
    <col min="38" max="38" width="10.6640625" style="78" customWidth="1"/>
    <col min="39" max="39" width="10.44140625" style="78" bestFit="1" customWidth="1"/>
    <col min="40" max="40" width="9.6640625" style="78" bestFit="1" customWidth="1"/>
    <col min="41" max="41" width="11.33203125" style="78" bestFit="1" customWidth="1"/>
    <col min="42" max="42" width="10.6640625" style="78" bestFit="1" customWidth="1"/>
    <col min="43" max="43" width="11.33203125" style="78" bestFit="1" customWidth="1"/>
    <col min="44" max="44" width="10.6640625" style="78" bestFit="1" customWidth="1"/>
    <col min="45" max="45" width="12.33203125" style="78" bestFit="1" customWidth="1"/>
    <col min="46" max="47" width="11.5546875" style="78" bestFit="1" customWidth="1"/>
    <col min="48" max="48" width="11" style="78" bestFit="1" customWidth="1"/>
    <col min="49" max="49" width="12.44140625" style="78" bestFit="1" customWidth="1"/>
    <col min="50" max="50" width="11.6640625" style="78" bestFit="1" customWidth="1"/>
    <col min="51" max="51" width="10.33203125" style="78" bestFit="1" customWidth="1"/>
    <col min="52" max="52" width="9.5546875" style="78" bestFit="1" customWidth="1"/>
    <col min="53" max="16384" width="9.33203125" style="78"/>
  </cols>
  <sheetData>
    <row r="1" spans="1:8" ht="15.6" x14ac:dyDescent="0.3">
      <c r="A1" s="57" t="s">
        <v>194</v>
      </c>
    </row>
    <row r="3" spans="1:8" x14ac:dyDescent="0.25">
      <c r="A3" s="55" t="s">
        <v>124</v>
      </c>
    </row>
    <row r="4" spans="1:8" x14ac:dyDescent="0.25">
      <c r="A4" s="92" t="s">
        <v>128</v>
      </c>
    </row>
    <row r="6" spans="1:8" x14ac:dyDescent="0.25">
      <c r="A6" s="79" t="s">
        <v>130</v>
      </c>
    </row>
    <row r="7" spans="1:8" x14ac:dyDescent="0.25">
      <c r="A7" s="106" t="s">
        <v>101</v>
      </c>
    </row>
    <row r="11" spans="1:8" ht="24.6" customHeight="1" x14ac:dyDescent="0.3">
      <c r="A11" s="278" t="s">
        <v>167</v>
      </c>
      <c r="B11" s="278"/>
      <c r="C11" s="278"/>
      <c r="D11" s="278"/>
      <c r="E11" s="278"/>
      <c r="F11" s="278"/>
      <c r="G11" s="278"/>
      <c r="H11" s="278"/>
    </row>
    <row r="13" spans="1:8" ht="17.25" customHeight="1" x14ac:dyDescent="0.25">
      <c r="B13" s="266" t="s">
        <v>84</v>
      </c>
      <c r="C13" s="265" t="s">
        <v>17</v>
      </c>
      <c r="D13" s="265"/>
      <c r="E13" s="265"/>
      <c r="F13" s="266" t="s">
        <v>89</v>
      </c>
      <c r="G13" s="266" t="s">
        <v>24</v>
      </c>
      <c r="H13" s="266" t="s">
        <v>13</v>
      </c>
    </row>
    <row r="14" spans="1:8" ht="17.25" customHeight="1" thickBot="1" x14ac:dyDescent="0.3">
      <c r="B14" s="302"/>
      <c r="C14" s="152" t="s">
        <v>69</v>
      </c>
      <c r="D14" s="152" t="s">
        <v>70</v>
      </c>
      <c r="E14" s="152" t="s">
        <v>71</v>
      </c>
      <c r="F14" s="302"/>
      <c r="G14" s="302"/>
      <c r="H14" s="302"/>
    </row>
    <row r="15" spans="1:8" ht="13.5" customHeight="1" x14ac:dyDescent="0.25">
      <c r="A15" s="302" t="s">
        <v>122</v>
      </c>
      <c r="B15" s="155" t="s">
        <v>266</v>
      </c>
      <c r="C15" s="154">
        <v>10376</v>
      </c>
      <c r="D15" s="154">
        <v>5658</v>
      </c>
      <c r="E15" s="154">
        <v>4368</v>
      </c>
      <c r="F15" s="154">
        <v>20402</v>
      </c>
      <c r="G15" s="154">
        <v>578</v>
      </c>
      <c r="H15" s="160">
        <v>20980</v>
      </c>
    </row>
    <row r="16" spans="1:8" ht="13.5" customHeight="1" x14ac:dyDescent="0.25">
      <c r="A16" s="303"/>
      <c r="B16" s="60" t="s">
        <v>267</v>
      </c>
      <c r="C16" s="51">
        <v>1153</v>
      </c>
      <c r="D16" s="51">
        <v>1252</v>
      </c>
      <c r="E16" s="51">
        <v>773</v>
      </c>
      <c r="F16" s="51">
        <v>3178</v>
      </c>
      <c r="G16" s="51">
        <v>73</v>
      </c>
      <c r="H16" s="61">
        <v>3251</v>
      </c>
    </row>
    <row r="17" spans="1:37" ht="13.5" customHeight="1" thickBot="1" x14ac:dyDescent="0.3">
      <c r="A17" s="308"/>
      <c r="B17" s="156" t="s">
        <v>258</v>
      </c>
      <c r="C17" s="141">
        <v>0.11112181958365459</v>
      </c>
      <c r="D17" s="141">
        <v>0.22127960410038883</v>
      </c>
      <c r="E17" s="141">
        <v>0.17696886446886448</v>
      </c>
      <c r="F17" s="141">
        <v>0.15576904225075974</v>
      </c>
      <c r="G17" s="141">
        <v>0.12629757785467127</v>
      </c>
      <c r="H17" s="141">
        <v>0.15495710200190657</v>
      </c>
    </row>
    <row r="18" spans="1:37" x14ac:dyDescent="0.25">
      <c r="B18" s="92"/>
      <c r="C18" s="27"/>
      <c r="D18" s="27"/>
      <c r="E18" s="27"/>
      <c r="F18" s="27"/>
      <c r="G18" s="27"/>
      <c r="H18" s="129"/>
    </row>
    <row r="19" spans="1:37" x14ac:dyDescent="0.25">
      <c r="B19" s="92"/>
      <c r="C19" s="88"/>
      <c r="D19" s="88"/>
      <c r="E19" s="88"/>
      <c r="F19" s="88"/>
      <c r="G19" s="88"/>
      <c r="H19" s="88"/>
    </row>
    <row r="20" spans="1:37" x14ac:dyDescent="0.25">
      <c r="B20" s="92"/>
    </row>
    <row r="21" spans="1:37" x14ac:dyDescent="0.25">
      <c r="B21" s="92"/>
    </row>
    <row r="22" spans="1:37" ht="25.95" customHeight="1" x14ac:dyDescent="0.3">
      <c r="A22" s="319" t="s">
        <v>168</v>
      </c>
      <c r="B22" s="258"/>
      <c r="C22" s="258"/>
      <c r="D22" s="258"/>
      <c r="E22" s="258"/>
      <c r="F22" s="258"/>
      <c r="G22" s="258"/>
      <c r="H22" s="258"/>
    </row>
    <row r="24" spans="1:37" ht="17.25" customHeight="1" x14ac:dyDescent="0.25">
      <c r="B24" s="266" t="s">
        <v>260</v>
      </c>
      <c r="C24" s="265" t="s">
        <v>17</v>
      </c>
      <c r="D24" s="265"/>
      <c r="E24" s="265"/>
      <c r="F24" s="266" t="s">
        <v>89</v>
      </c>
      <c r="G24" s="266" t="s">
        <v>24</v>
      </c>
      <c r="H24" s="266" t="s">
        <v>13</v>
      </c>
      <c r="I24" s="7"/>
      <c r="J24" s="7"/>
      <c r="K24" s="7"/>
      <c r="L24" s="7"/>
      <c r="M24" s="7"/>
      <c r="N24" s="7"/>
      <c r="O24" s="7"/>
      <c r="P24" s="7"/>
      <c r="Q24" s="7"/>
      <c r="R24" s="7"/>
      <c r="S24" s="7"/>
    </row>
    <row r="25" spans="1:37" ht="17.25" customHeight="1" thickBot="1" x14ac:dyDescent="0.3">
      <c r="B25" s="302"/>
      <c r="C25" s="152" t="s">
        <v>69</v>
      </c>
      <c r="D25" s="152" t="s">
        <v>70</v>
      </c>
      <c r="E25" s="152" t="s">
        <v>71</v>
      </c>
      <c r="F25" s="302"/>
      <c r="G25" s="302"/>
      <c r="H25" s="302"/>
      <c r="I25" s="7"/>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80"/>
      <c r="AK25" s="80"/>
    </row>
    <row r="26" spans="1:37" x14ac:dyDescent="0.25">
      <c r="A26" s="302" t="s">
        <v>122</v>
      </c>
      <c r="B26" s="155" t="s">
        <v>6</v>
      </c>
      <c r="C26" s="169">
        <v>205</v>
      </c>
      <c r="D26" s="169">
        <v>305</v>
      </c>
      <c r="E26" s="169">
        <v>294</v>
      </c>
      <c r="F26" s="169">
        <v>804</v>
      </c>
      <c r="G26" s="169">
        <v>48</v>
      </c>
      <c r="H26" s="169">
        <v>852</v>
      </c>
      <c r="I26" s="7"/>
      <c r="J26" s="80"/>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0"/>
      <c r="AK26" s="80"/>
    </row>
    <row r="27" spans="1:37" x14ac:dyDescent="0.25">
      <c r="A27" s="303"/>
      <c r="B27" s="60" t="s">
        <v>7</v>
      </c>
      <c r="C27" s="100">
        <v>142</v>
      </c>
      <c r="D27" s="100">
        <v>202</v>
      </c>
      <c r="E27" s="100">
        <v>158</v>
      </c>
      <c r="F27" s="100">
        <v>502</v>
      </c>
      <c r="G27" s="100">
        <v>17</v>
      </c>
      <c r="H27" s="100">
        <v>519</v>
      </c>
      <c r="I27" s="7"/>
      <c r="J27" s="80"/>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0"/>
      <c r="AK27" s="80"/>
    </row>
    <row r="28" spans="1:37" x14ac:dyDescent="0.25">
      <c r="A28" s="303"/>
      <c r="B28" s="60" t="s">
        <v>8</v>
      </c>
      <c r="C28" s="100">
        <v>364</v>
      </c>
      <c r="D28" s="100">
        <v>486</v>
      </c>
      <c r="E28" s="100">
        <v>173</v>
      </c>
      <c r="F28" s="100">
        <v>1023</v>
      </c>
      <c r="G28" s="100">
        <v>2</v>
      </c>
      <c r="H28" s="100">
        <v>1025</v>
      </c>
      <c r="I28" s="7"/>
      <c r="J28" s="80"/>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0"/>
      <c r="AK28" s="80"/>
    </row>
    <row r="29" spans="1:37" x14ac:dyDescent="0.25">
      <c r="A29" s="303"/>
      <c r="B29" s="60" t="s">
        <v>9</v>
      </c>
      <c r="C29" s="100">
        <v>340</v>
      </c>
      <c r="D29" s="100">
        <v>208</v>
      </c>
      <c r="E29" s="100">
        <v>101</v>
      </c>
      <c r="F29" s="100">
        <v>649</v>
      </c>
      <c r="G29" s="100">
        <v>1</v>
      </c>
      <c r="H29" s="100">
        <v>650</v>
      </c>
      <c r="I29" s="7"/>
      <c r="J29" s="80"/>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0"/>
      <c r="AK29" s="80"/>
    </row>
    <row r="30" spans="1:37" x14ac:dyDescent="0.25">
      <c r="A30" s="303"/>
      <c r="B30" s="60" t="s">
        <v>10</v>
      </c>
      <c r="C30" s="100">
        <v>102</v>
      </c>
      <c r="D30" s="100">
        <v>51</v>
      </c>
      <c r="E30" s="100">
        <v>47</v>
      </c>
      <c r="F30" s="100">
        <v>200</v>
      </c>
      <c r="G30" s="100">
        <v>5</v>
      </c>
      <c r="H30" s="100">
        <v>205</v>
      </c>
      <c r="I30" s="7"/>
      <c r="J30" s="80"/>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0"/>
      <c r="AK30" s="80"/>
    </row>
    <row r="31" spans="1:37" ht="12.6" thickBot="1" x14ac:dyDescent="0.3">
      <c r="A31" s="308"/>
      <c r="B31" s="156" t="s">
        <v>13</v>
      </c>
      <c r="C31" s="170">
        <v>1153</v>
      </c>
      <c r="D31" s="170">
        <v>1252</v>
      </c>
      <c r="E31" s="170">
        <v>773</v>
      </c>
      <c r="F31" s="170">
        <v>3178</v>
      </c>
      <c r="G31" s="170">
        <v>73</v>
      </c>
      <c r="H31" s="170">
        <v>3251</v>
      </c>
      <c r="I31" s="7"/>
      <c r="J31" s="83"/>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0"/>
      <c r="AK31" s="80"/>
    </row>
    <row r="32" spans="1:37" x14ac:dyDescent="0.25">
      <c r="B32" s="79"/>
      <c r="C32" s="7"/>
      <c r="D32" s="7"/>
      <c r="E32" s="7"/>
      <c r="F32" s="7"/>
      <c r="G32" s="7"/>
      <c r="H32" s="7"/>
      <c r="I32" s="7"/>
      <c r="J32" s="94"/>
      <c r="K32" s="94"/>
      <c r="L32" s="94"/>
      <c r="M32" s="94"/>
      <c r="N32" s="94"/>
      <c r="O32" s="94"/>
      <c r="P32" s="94"/>
      <c r="Q32" s="94"/>
      <c r="R32" s="94"/>
      <c r="S32" s="94"/>
      <c r="T32" s="80"/>
      <c r="U32" s="80"/>
      <c r="V32" s="80"/>
      <c r="W32" s="80"/>
      <c r="X32" s="80"/>
      <c r="Y32" s="80"/>
      <c r="Z32" s="80"/>
      <c r="AA32" s="80"/>
      <c r="AB32" s="80"/>
      <c r="AC32" s="80"/>
      <c r="AD32" s="80"/>
      <c r="AE32" s="80"/>
      <c r="AF32" s="80"/>
      <c r="AG32" s="80"/>
      <c r="AH32" s="80"/>
      <c r="AI32" s="80"/>
      <c r="AJ32" s="80"/>
      <c r="AK32" s="80"/>
    </row>
    <row r="33" spans="1:37" x14ac:dyDescent="0.25">
      <c r="B33" s="79"/>
      <c r="C33" s="81"/>
      <c r="D33" s="81"/>
      <c r="E33" s="81"/>
      <c r="F33" s="81"/>
      <c r="G33" s="81"/>
      <c r="H33" s="82"/>
      <c r="I33" s="7"/>
      <c r="J33" s="94"/>
      <c r="K33" s="94"/>
      <c r="L33" s="94"/>
      <c r="M33" s="94"/>
      <c r="N33" s="94"/>
      <c r="O33" s="94"/>
      <c r="P33" s="94"/>
      <c r="Q33" s="94"/>
      <c r="R33" s="94"/>
      <c r="S33" s="94"/>
      <c r="T33" s="80"/>
      <c r="U33" s="80"/>
      <c r="V33" s="80"/>
      <c r="W33" s="80"/>
      <c r="X33" s="80"/>
      <c r="Y33" s="80"/>
      <c r="Z33" s="80"/>
      <c r="AA33" s="80"/>
      <c r="AB33" s="80"/>
      <c r="AC33" s="80"/>
      <c r="AD33" s="80"/>
      <c r="AE33" s="80"/>
      <c r="AF33" s="80"/>
      <c r="AG33" s="80"/>
      <c r="AH33" s="80"/>
      <c r="AI33" s="80"/>
      <c r="AJ33" s="80"/>
      <c r="AK33" s="80"/>
    </row>
    <row r="34" spans="1:37" x14ac:dyDescent="0.25">
      <c r="B34" s="79"/>
      <c r="C34" s="7"/>
      <c r="D34" s="7"/>
      <c r="E34" s="7"/>
      <c r="F34" s="7"/>
      <c r="G34" s="7"/>
      <c r="H34" s="7"/>
      <c r="I34" s="7"/>
      <c r="J34" s="7"/>
      <c r="K34" s="7"/>
      <c r="L34" s="7"/>
      <c r="M34" s="7"/>
      <c r="N34" s="7"/>
      <c r="O34" s="7"/>
      <c r="P34" s="7"/>
      <c r="Q34" s="7"/>
      <c r="R34" s="7"/>
      <c r="S34" s="7"/>
    </row>
    <row r="35" spans="1:37" x14ac:dyDescent="0.25">
      <c r="B35" s="79"/>
      <c r="C35" s="7"/>
      <c r="D35" s="7"/>
      <c r="E35" s="7"/>
      <c r="F35" s="7"/>
      <c r="G35" s="7"/>
      <c r="H35" s="7"/>
      <c r="I35" s="7"/>
      <c r="J35" s="7"/>
      <c r="K35" s="7"/>
      <c r="L35" s="7"/>
      <c r="M35" s="7"/>
      <c r="N35" s="7"/>
      <c r="O35" s="7"/>
      <c r="P35" s="7"/>
      <c r="Q35" s="7"/>
      <c r="R35" s="7"/>
      <c r="S35" s="7"/>
    </row>
    <row r="36" spans="1:37" ht="31.2" customHeight="1" x14ac:dyDescent="0.3">
      <c r="A36" s="278" t="s">
        <v>195</v>
      </c>
      <c r="B36" s="258"/>
      <c r="C36" s="258"/>
      <c r="D36" s="258"/>
      <c r="E36" s="258"/>
      <c r="F36" s="258"/>
      <c r="G36" s="258"/>
      <c r="H36" s="258"/>
      <c r="S36" s="7"/>
    </row>
    <row r="37" spans="1:37" x14ac:dyDescent="0.25">
      <c r="S37" s="7"/>
    </row>
    <row r="38" spans="1:37" ht="17.25" customHeight="1" x14ac:dyDescent="0.25">
      <c r="B38" s="266" t="s">
        <v>260</v>
      </c>
      <c r="C38" s="265" t="s">
        <v>17</v>
      </c>
      <c r="D38" s="265"/>
      <c r="E38" s="265"/>
      <c r="F38" s="266" t="s">
        <v>89</v>
      </c>
      <c r="G38" s="266" t="s">
        <v>24</v>
      </c>
      <c r="H38" s="266" t="s">
        <v>13</v>
      </c>
    </row>
    <row r="39" spans="1:37" ht="17.25" customHeight="1" thickBot="1" x14ac:dyDescent="0.3">
      <c r="B39" s="302"/>
      <c r="C39" s="152" t="s">
        <v>69</v>
      </c>
      <c r="D39" s="152" t="s">
        <v>70</v>
      </c>
      <c r="E39" s="152" t="s">
        <v>71</v>
      </c>
      <c r="F39" s="302"/>
      <c r="G39" s="302"/>
      <c r="H39" s="302"/>
      <c r="J39" s="80"/>
      <c r="K39" s="80"/>
      <c r="L39" s="80"/>
      <c r="M39" s="80"/>
      <c r="N39" s="80"/>
      <c r="O39" s="80"/>
      <c r="P39" s="80"/>
    </row>
    <row r="40" spans="1:37" x14ac:dyDescent="0.25">
      <c r="A40" s="302" t="s">
        <v>122</v>
      </c>
      <c r="B40" s="155" t="s">
        <v>6</v>
      </c>
      <c r="C40" s="209">
        <v>4.9672885873515871E-2</v>
      </c>
      <c r="D40" s="209">
        <v>0.14530728918532634</v>
      </c>
      <c r="E40" s="209">
        <v>0.12596401028277635</v>
      </c>
      <c r="F40" s="209">
        <v>9.3925233644859815E-2</v>
      </c>
      <c r="G40" s="209">
        <v>0.11822660098522167</v>
      </c>
      <c r="H40" s="209">
        <v>9.5025652464867272E-2</v>
      </c>
      <c r="J40" s="90"/>
      <c r="K40" s="90"/>
      <c r="L40" s="90"/>
      <c r="M40" s="90"/>
      <c r="N40" s="90"/>
      <c r="O40" s="90"/>
    </row>
    <row r="41" spans="1:37" x14ac:dyDescent="0.25">
      <c r="A41" s="303"/>
      <c r="B41" s="60" t="s">
        <v>7</v>
      </c>
      <c r="C41" s="211">
        <v>7.4462506554798108E-2</v>
      </c>
      <c r="D41" s="211">
        <v>0.2</v>
      </c>
      <c r="E41" s="211">
        <v>0.19974715549936789</v>
      </c>
      <c r="F41" s="211">
        <v>0.1353829557713053</v>
      </c>
      <c r="G41" s="211">
        <v>0.18478260869565216</v>
      </c>
      <c r="H41" s="211">
        <v>0.13657894736842105</v>
      </c>
      <c r="J41" s="90"/>
      <c r="K41" s="27"/>
      <c r="L41" s="90"/>
      <c r="M41" s="90"/>
      <c r="N41" s="90"/>
      <c r="O41" s="90"/>
    </row>
    <row r="42" spans="1:37" x14ac:dyDescent="0.25">
      <c r="A42" s="303"/>
      <c r="B42" s="60" t="s">
        <v>8</v>
      </c>
      <c r="C42" s="211">
        <v>0.16352201257861634</v>
      </c>
      <c r="D42" s="211">
        <v>0.31113956466069143</v>
      </c>
      <c r="E42" s="211">
        <v>0.31743119266055048</v>
      </c>
      <c r="F42" s="211">
        <v>0.23609508423724901</v>
      </c>
      <c r="G42" s="211">
        <v>6.4516129032258063E-2</v>
      </c>
      <c r="H42" s="211">
        <v>0.23487626031164069</v>
      </c>
      <c r="J42" s="90"/>
      <c r="K42" s="90"/>
      <c r="L42" s="90"/>
      <c r="M42" s="90"/>
      <c r="N42" s="90"/>
      <c r="O42" s="90"/>
    </row>
    <row r="43" spans="1:37" x14ac:dyDescent="0.25">
      <c r="A43" s="303"/>
      <c r="B43" s="60" t="s">
        <v>9</v>
      </c>
      <c r="C43" s="211">
        <v>0.20923076923076922</v>
      </c>
      <c r="D43" s="211">
        <v>0.27807486631016043</v>
      </c>
      <c r="E43" s="211">
        <v>0.195357833655706</v>
      </c>
      <c r="F43" s="211">
        <v>0.22456747404844291</v>
      </c>
      <c r="G43" s="211">
        <v>4.1666666666666664E-2</v>
      </c>
      <c r="H43" s="211">
        <v>0.22306108442004119</v>
      </c>
      <c r="J43" s="90"/>
      <c r="K43" s="90"/>
      <c r="L43" s="90"/>
      <c r="M43" s="90"/>
      <c r="N43" s="90"/>
      <c r="O43" s="90"/>
    </row>
    <row r="44" spans="1:37" x14ac:dyDescent="0.25">
      <c r="A44" s="303"/>
      <c r="B44" s="60" t="s">
        <v>10</v>
      </c>
      <c r="C44" s="211">
        <v>0.20773930753564154</v>
      </c>
      <c r="D44" s="211">
        <v>0.21338912133891214</v>
      </c>
      <c r="E44" s="211">
        <v>0.25966850828729282</v>
      </c>
      <c r="F44" s="211">
        <v>0.21953896816684962</v>
      </c>
      <c r="G44" s="211">
        <v>0.2</v>
      </c>
      <c r="H44" s="211">
        <v>0.21901709401709402</v>
      </c>
      <c r="J44" s="90"/>
      <c r="K44" s="90"/>
      <c r="L44" s="90"/>
      <c r="M44" s="90"/>
      <c r="N44" s="90"/>
      <c r="O44" s="90"/>
    </row>
    <row r="45" spans="1:37" ht="12.6" thickBot="1" x14ac:dyDescent="0.3">
      <c r="A45" s="308"/>
      <c r="B45" s="156" t="s">
        <v>13</v>
      </c>
      <c r="C45" s="141">
        <v>0.11112181958365459</v>
      </c>
      <c r="D45" s="141">
        <v>0.22127960410038883</v>
      </c>
      <c r="E45" s="141">
        <v>0.17696886446886448</v>
      </c>
      <c r="F45" s="141">
        <v>0.15576904225075974</v>
      </c>
      <c r="G45" s="141">
        <v>0.12629757785467127</v>
      </c>
      <c r="H45" s="141">
        <v>0.15495710200190657</v>
      </c>
      <c r="J45" s="90"/>
      <c r="K45" s="90"/>
      <c r="L45" s="90"/>
      <c r="M45" s="90"/>
      <c r="N45" s="90"/>
      <c r="O45" s="90"/>
    </row>
    <row r="46" spans="1:37" x14ac:dyDescent="0.25">
      <c r="B46" s="92"/>
      <c r="C46" s="95"/>
      <c r="D46" s="95"/>
      <c r="E46" s="95"/>
      <c r="F46" s="95"/>
      <c r="G46" s="95"/>
      <c r="H46" s="95"/>
    </row>
    <row r="47" spans="1:37" x14ac:dyDescent="0.25">
      <c r="B47" s="92"/>
      <c r="C47" s="95"/>
      <c r="D47" s="95"/>
      <c r="E47" s="95"/>
      <c r="F47" s="95"/>
      <c r="G47" s="95"/>
      <c r="H47" s="95"/>
    </row>
    <row r="48" spans="1:37" x14ac:dyDescent="0.25">
      <c r="B48" s="92"/>
    </row>
    <row r="49" spans="1:15" x14ac:dyDescent="0.25">
      <c r="B49" s="92"/>
    </row>
    <row r="50" spans="1:15" ht="27.6" customHeight="1" x14ac:dyDescent="0.3">
      <c r="A50" s="320" t="s">
        <v>169</v>
      </c>
      <c r="B50" s="321"/>
      <c r="C50" s="321"/>
      <c r="D50" s="321"/>
      <c r="E50" s="321"/>
      <c r="F50" s="321"/>
      <c r="G50" s="321"/>
      <c r="H50" s="321"/>
      <c r="I50" s="249"/>
      <c r="J50" s="80"/>
      <c r="K50" s="80"/>
    </row>
    <row r="51" spans="1:15" s="248" customFormat="1" ht="14.4" x14ac:dyDescent="0.3">
      <c r="A51" s="247"/>
      <c r="B51" s="247"/>
      <c r="C51" s="247"/>
      <c r="D51" s="247"/>
      <c r="E51" s="247"/>
      <c r="F51" s="247"/>
      <c r="G51" s="247"/>
      <c r="H51" s="247"/>
      <c r="I51" s="247"/>
    </row>
    <row r="52" spans="1:15" ht="20.25" customHeight="1" x14ac:dyDescent="0.25">
      <c r="C52" s="305" t="s">
        <v>122</v>
      </c>
      <c r="D52" s="305"/>
      <c r="E52" s="305"/>
      <c r="F52" s="305"/>
      <c r="G52" s="305"/>
      <c r="H52" s="305"/>
      <c r="I52" s="314"/>
      <c r="J52" s="314"/>
      <c r="K52" s="314"/>
      <c r="L52" s="314"/>
      <c r="M52" s="314"/>
      <c r="N52" s="314"/>
    </row>
    <row r="53" spans="1:15" ht="17.25" customHeight="1" x14ac:dyDescent="0.25">
      <c r="B53" s="266" t="s">
        <v>261</v>
      </c>
      <c r="C53" s="265" t="s">
        <v>17</v>
      </c>
      <c r="D53" s="265"/>
      <c r="E53" s="265"/>
      <c r="F53" s="266" t="s">
        <v>89</v>
      </c>
      <c r="G53" s="266" t="s">
        <v>24</v>
      </c>
      <c r="H53" s="304" t="s">
        <v>13</v>
      </c>
      <c r="I53" s="313"/>
      <c r="J53" s="313"/>
      <c r="K53" s="313"/>
      <c r="L53" s="314"/>
      <c r="M53" s="314"/>
      <c r="N53" s="314"/>
    </row>
    <row r="54" spans="1:15" ht="17.25" customHeight="1" x14ac:dyDescent="0.25">
      <c r="B54" s="266"/>
      <c r="C54" s="132" t="s">
        <v>69</v>
      </c>
      <c r="D54" s="132" t="s">
        <v>70</v>
      </c>
      <c r="E54" s="132" t="s">
        <v>71</v>
      </c>
      <c r="F54" s="266"/>
      <c r="G54" s="266"/>
      <c r="H54" s="304"/>
      <c r="I54" s="93"/>
      <c r="J54" s="93"/>
      <c r="K54" s="93"/>
      <c r="L54" s="314"/>
      <c r="M54" s="314"/>
      <c r="N54" s="314"/>
      <c r="O54" s="80"/>
    </row>
    <row r="55" spans="1:15" x14ac:dyDescent="0.25">
      <c r="B55" s="172" t="s">
        <v>44</v>
      </c>
      <c r="C55" s="172">
        <v>19</v>
      </c>
      <c r="D55" s="172">
        <v>43</v>
      </c>
      <c r="E55" s="172">
        <v>54</v>
      </c>
      <c r="F55" s="172">
        <v>116</v>
      </c>
      <c r="G55" s="172">
        <v>7</v>
      </c>
      <c r="H55" s="172">
        <v>123</v>
      </c>
      <c r="I55" s="80"/>
      <c r="J55" s="80"/>
      <c r="K55" s="80"/>
      <c r="L55" s="80"/>
      <c r="M55" s="80"/>
      <c r="N55" s="80"/>
      <c r="O55" s="80"/>
    </row>
    <row r="56" spans="1:15" x14ac:dyDescent="0.25">
      <c r="B56" s="85" t="s">
        <v>45</v>
      </c>
      <c r="C56" s="85">
        <v>172</v>
      </c>
      <c r="D56" s="85">
        <v>75</v>
      </c>
      <c r="E56" s="85">
        <v>34</v>
      </c>
      <c r="F56" s="85">
        <v>281</v>
      </c>
      <c r="G56" s="85">
        <v>0</v>
      </c>
      <c r="H56" s="85">
        <v>281</v>
      </c>
      <c r="I56" s="80"/>
      <c r="J56" s="80"/>
      <c r="K56" s="80"/>
      <c r="L56" s="80"/>
      <c r="M56" s="80"/>
      <c r="N56" s="80"/>
      <c r="O56" s="80"/>
    </row>
    <row r="57" spans="1:15" x14ac:dyDescent="0.25">
      <c r="B57" s="85" t="s">
        <v>46</v>
      </c>
      <c r="C57" s="85">
        <v>53</v>
      </c>
      <c r="D57" s="85">
        <v>51</v>
      </c>
      <c r="E57" s="85">
        <v>68</v>
      </c>
      <c r="F57" s="85">
        <v>172</v>
      </c>
      <c r="G57" s="85">
        <v>3</v>
      </c>
      <c r="H57" s="85">
        <v>175</v>
      </c>
      <c r="I57" s="80"/>
      <c r="J57" s="80"/>
      <c r="K57" s="80"/>
      <c r="L57" s="80"/>
      <c r="M57" s="80"/>
      <c r="N57" s="80"/>
      <c r="O57" s="80"/>
    </row>
    <row r="58" spans="1:15" x14ac:dyDescent="0.25">
      <c r="B58" s="85" t="s">
        <v>47</v>
      </c>
      <c r="C58" s="85">
        <v>23</v>
      </c>
      <c r="D58" s="85">
        <v>18</v>
      </c>
      <c r="E58" s="85">
        <v>30</v>
      </c>
      <c r="F58" s="85">
        <v>71</v>
      </c>
      <c r="G58" s="85">
        <v>3</v>
      </c>
      <c r="H58" s="85">
        <v>74</v>
      </c>
      <c r="I58" s="80"/>
      <c r="J58" s="80"/>
      <c r="K58" s="80"/>
      <c r="L58" s="80"/>
      <c r="M58" s="80"/>
      <c r="N58" s="80"/>
      <c r="O58" s="80"/>
    </row>
    <row r="59" spans="1:15" x14ac:dyDescent="0.25">
      <c r="B59" s="85" t="s">
        <v>48</v>
      </c>
      <c r="C59" s="85">
        <v>22</v>
      </c>
      <c r="D59" s="85">
        <v>54</v>
      </c>
      <c r="E59" s="85">
        <v>33</v>
      </c>
      <c r="F59" s="85">
        <v>109</v>
      </c>
      <c r="G59" s="85">
        <v>3</v>
      </c>
      <c r="H59" s="85">
        <v>112</v>
      </c>
      <c r="I59" s="80"/>
      <c r="J59" s="80"/>
      <c r="K59" s="80"/>
      <c r="L59" s="80"/>
      <c r="M59" s="80"/>
      <c r="N59" s="80"/>
      <c r="O59" s="80"/>
    </row>
    <row r="60" spans="1:15" x14ac:dyDescent="0.25">
      <c r="B60" s="85" t="s">
        <v>49</v>
      </c>
      <c r="C60" s="85">
        <v>15</v>
      </c>
      <c r="D60" s="85">
        <v>19</v>
      </c>
      <c r="E60" s="85">
        <v>19</v>
      </c>
      <c r="F60" s="85">
        <v>53</v>
      </c>
      <c r="G60" s="85">
        <v>1</v>
      </c>
      <c r="H60" s="85">
        <v>54</v>
      </c>
      <c r="I60" s="80"/>
      <c r="J60" s="80"/>
      <c r="K60" s="80"/>
      <c r="L60" s="80"/>
      <c r="M60" s="80"/>
      <c r="N60" s="80"/>
      <c r="O60" s="80"/>
    </row>
    <row r="61" spans="1:15" x14ac:dyDescent="0.25">
      <c r="B61" s="85" t="s">
        <v>50</v>
      </c>
      <c r="C61" s="85">
        <v>47</v>
      </c>
      <c r="D61" s="85">
        <v>43</v>
      </c>
      <c r="E61" s="85">
        <v>15</v>
      </c>
      <c r="F61" s="85">
        <v>105</v>
      </c>
      <c r="G61" s="85">
        <v>0</v>
      </c>
      <c r="H61" s="85">
        <v>105</v>
      </c>
      <c r="I61" s="80"/>
      <c r="J61" s="80"/>
      <c r="K61" s="80"/>
      <c r="L61" s="80"/>
      <c r="M61" s="80"/>
      <c r="N61" s="80"/>
      <c r="O61" s="80"/>
    </row>
    <row r="62" spans="1:15" x14ac:dyDescent="0.25">
      <c r="B62" s="85" t="s">
        <v>51</v>
      </c>
      <c r="C62" s="85">
        <v>102</v>
      </c>
      <c r="D62" s="85">
        <v>51</v>
      </c>
      <c r="E62" s="85">
        <v>47</v>
      </c>
      <c r="F62" s="85">
        <v>200</v>
      </c>
      <c r="G62" s="85">
        <v>5</v>
      </c>
      <c r="H62" s="85">
        <v>205</v>
      </c>
      <c r="I62" s="80"/>
      <c r="J62" s="80"/>
      <c r="K62" s="80"/>
      <c r="L62" s="80"/>
      <c r="M62" s="80"/>
      <c r="N62" s="80"/>
      <c r="O62" s="80"/>
    </row>
    <row r="63" spans="1:15" x14ac:dyDescent="0.25">
      <c r="B63" s="85" t="s">
        <v>52</v>
      </c>
      <c r="C63" s="85">
        <v>34</v>
      </c>
      <c r="D63" s="85">
        <v>36</v>
      </c>
      <c r="E63" s="85">
        <v>23</v>
      </c>
      <c r="F63" s="231">
        <v>93</v>
      </c>
      <c r="G63" s="231">
        <v>0</v>
      </c>
      <c r="H63" s="85">
        <v>93</v>
      </c>
      <c r="I63" s="80"/>
      <c r="J63" s="80"/>
      <c r="K63" s="80"/>
      <c r="L63" s="80"/>
      <c r="M63" s="80"/>
      <c r="N63" s="80"/>
      <c r="O63" s="80"/>
    </row>
    <row r="64" spans="1:15" x14ac:dyDescent="0.25">
      <c r="B64" s="85" t="s">
        <v>53</v>
      </c>
      <c r="C64" s="85">
        <v>24</v>
      </c>
      <c r="D64" s="85">
        <v>33</v>
      </c>
      <c r="E64" s="85">
        <v>34</v>
      </c>
      <c r="F64" s="231">
        <v>91</v>
      </c>
      <c r="G64" s="231">
        <v>7</v>
      </c>
      <c r="H64" s="85">
        <v>98</v>
      </c>
      <c r="I64" s="80"/>
      <c r="J64" s="80"/>
      <c r="K64" s="80"/>
      <c r="L64" s="80"/>
      <c r="M64" s="80"/>
      <c r="N64" s="80"/>
      <c r="O64" s="80"/>
    </row>
    <row r="65" spans="1:15" x14ac:dyDescent="0.25">
      <c r="B65" s="85" t="s">
        <v>54</v>
      </c>
      <c r="C65" s="85">
        <v>261</v>
      </c>
      <c r="D65" s="85">
        <v>361</v>
      </c>
      <c r="E65" s="85">
        <v>129</v>
      </c>
      <c r="F65" s="231">
        <v>751</v>
      </c>
      <c r="G65" s="231">
        <v>2</v>
      </c>
      <c r="H65" s="85">
        <v>753</v>
      </c>
      <c r="I65" s="80"/>
      <c r="J65" s="80"/>
      <c r="K65" s="80"/>
      <c r="L65" s="80"/>
      <c r="M65" s="80"/>
      <c r="N65" s="80"/>
      <c r="O65" s="80"/>
    </row>
    <row r="66" spans="1:15" x14ac:dyDescent="0.25">
      <c r="B66" s="85" t="s">
        <v>55</v>
      </c>
      <c r="C66" s="85">
        <v>73</v>
      </c>
      <c r="D66" s="85">
        <v>53</v>
      </c>
      <c r="E66" s="85">
        <v>24</v>
      </c>
      <c r="F66" s="231">
        <v>150</v>
      </c>
      <c r="G66" s="231">
        <v>0</v>
      </c>
      <c r="H66" s="85">
        <v>150</v>
      </c>
      <c r="I66" s="80"/>
      <c r="J66" s="80"/>
      <c r="K66" s="80"/>
      <c r="L66" s="80"/>
      <c r="M66" s="80"/>
      <c r="N66" s="80"/>
      <c r="O66" s="80"/>
    </row>
    <row r="67" spans="1:15" x14ac:dyDescent="0.25">
      <c r="B67" s="85" t="s">
        <v>56</v>
      </c>
      <c r="C67" s="85">
        <v>111</v>
      </c>
      <c r="D67" s="85">
        <v>189</v>
      </c>
      <c r="E67" s="85">
        <v>137</v>
      </c>
      <c r="F67" s="231">
        <v>437</v>
      </c>
      <c r="G67" s="231">
        <v>41</v>
      </c>
      <c r="H67" s="85">
        <v>478</v>
      </c>
      <c r="I67" s="80"/>
      <c r="J67" s="80"/>
      <c r="K67" s="80"/>
      <c r="L67" s="80"/>
      <c r="M67" s="80"/>
      <c r="N67" s="80"/>
      <c r="O67" s="80"/>
    </row>
    <row r="68" spans="1:15" x14ac:dyDescent="0.25">
      <c r="B68" s="85" t="s">
        <v>57</v>
      </c>
      <c r="C68" s="85">
        <v>54</v>
      </c>
      <c r="D68" s="85">
        <v>43</v>
      </c>
      <c r="E68" s="85">
        <v>30</v>
      </c>
      <c r="F68" s="231">
        <v>127</v>
      </c>
      <c r="G68" s="231">
        <v>1</v>
      </c>
      <c r="H68" s="85">
        <v>128</v>
      </c>
      <c r="I68" s="80"/>
      <c r="J68" s="80"/>
      <c r="K68" s="80"/>
      <c r="L68" s="80"/>
      <c r="M68" s="80"/>
      <c r="N68" s="80"/>
      <c r="O68" s="80"/>
    </row>
    <row r="69" spans="1:15" x14ac:dyDescent="0.25">
      <c r="B69" s="85" t="s">
        <v>58</v>
      </c>
      <c r="C69" s="85">
        <v>116</v>
      </c>
      <c r="D69" s="85">
        <v>137</v>
      </c>
      <c r="E69" s="85">
        <v>52</v>
      </c>
      <c r="F69" s="85">
        <v>305</v>
      </c>
      <c r="G69" s="85">
        <v>0</v>
      </c>
      <c r="H69" s="85">
        <v>305</v>
      </c>
      <c r="I69" s="80"/>
      <c r="J69" s="80"/>
      <c r="K69" s="80"/>
      <c r="L69" s="80"/>
      <c r="M69" s="80"/>
      <c r="N69" s="80"/>
      <c r="O69" s="80"/>
    </row>
    <row r="70" spans="1:15" x14ac:dyDescent="0.25">
      <c r="B70" s="85" t="s">
        <v>59</v>
      </c>
      <c r="C70" s="85">
        <v>7</v>
      </c>
      <c r="D70" s="85">
        <v>22</v>
      </c>
      <c r="E70" s="85">
        <v>14</v>
      </c>
      <c r="F70" s="85">
        <v>43</v>
      </c>
      <c r="G70" s="85">
        <v>0</v>
      </c>
      <c r="H70" s="85">
        <v>43</v>
      </c>
      <c r="I70" s="80"/>
      <c r="J70" s="80"/>
      <c r="K70" s="80"/>
      <c r="L70" s="80"/>
      <c r="M70" s="80"/>
      <c r="N70" s="80"/>
      <c r="O70" s="80"/>
    </row>
    <row r="71" spans="1:15" x14ac:dyDescent="0.25">
      <c r="B71" s="85" t="s">
        <v>60</v>
      </c>
      <c r="C71" s="85">
        <v>7</v>
      </c>
      <c r="D71" s="85">
        <v>12</v>
      </c>
      <c r="E71" s="85">
        <v>19</v>
      </c>
      <c r="F71" s="85">
        <v>38</v>
      </c>
      <c r="G71" s="85">
        <v>0</v>
      </c>
      <c r="H71" s="85">
        <v>38</v>
      </c>
      <c r="I71" s="80"/>
      <c r="J71" s="80"/>
      <c r="K71" s="80"/>
      <c r="L71" s="80"/>
      <c r="M71" s="80"/>
      <c r="N71" s="80"/>
      <c r="O71" s="80"/>
    </row>
    <row r="72" spans="1:15" x14ac:dyDescent="0.25">
      <c r="B72" s="85" t="s">
        <v>61</v>
      </c>
      <c r="C72" s="85">
        <v>13</v>
      </c>
      <c r="D72" s="85">
        <v>12</v>
      </c>
      <c r="E72" s="85">
        <v>11</v>
      </c>
      <c r="F72" s="85">
        <v>36</v>
      </c>
      <c r="G72" s="85">
        <v>0</v>
      </c>
      <c r="H72" s="85">
        <v>36</v>
      </c>
      <c r="I72" s="80"/>
      <c r="J72" s="80"/>
      <c r="K72" s="80"/>
      <c r="L72" s="80"/>
      <c r="M72" s="80"/>
      <c r="N72" s="80"/>
      <c r="O72" s="80"/>
    </row>
    <row r="73" spans="1:15" ht="12.6" thickBot="1" x14ac:dyDescent="0.3">
      <c r="B73" s="139" t="s">
        <v>13</v>
      </c>
      <c r="C73" s="139">
        <v>1153</v>
      </c>
      <c r="D73" s="139">
        <v>1252</v>
      </c>
      <c r="E73" s="139">
        <v>773</v>
      </c>
      <c r="F73" s="139">
        <v>3178</v>
      </c>
      <c r="G73" s="139">
        <v>73</v>
      </c>
      <c r="H73" s="139">
        <v>3251</v>
      </c>
      <c r="I73" s="83"/>
      <c r="J73" s="80"/>
      <c r="K73" s="80"/>
      <c r="L73" s="80"/>
      <c r="M73" s="80"/>
      <c r="N73" s="80"/>
      <c r="O73" s="80"/>
    </row>
    <row r="74" spans="1:15" x14ac:dyDescent="0.25">
      <c r="B74" s="92"/>
      <c r="J74" s="80"/>
      <c r="K74" s="80"/>
      <c r="L74" s="80"/>
      <c r="M74" s="80"/>
      <c r="N74" s="80"/>
      <c r="O74" s="80"/>
    </row>
    <row r="75" spans="1:15" x14ac:dyDescent="0.25">
      <c r="C75" s="81"/>
      <c r="D75" s="81"/>
      <c r="E75" s="81"/>
      <c r="F75" s="81"/>
      <c r="G75" s="81"/>
      <c r="H75" s="82"/>
    </row>
    <row r="78" spans="1:15" ht="28.95" customHeight="1" x14ac:dyDescent="0.3">
      <c r="A78" s="319" t="s">
        <v>196</v>
      </c>
      <c r="B78" s="258"/>
      <c r="C78" s="258"/>
      <c r="D78" s="258"/>
      <c r="E78" s="258"/>
      <c r="F78" s="258"/>
      <c r="G78" s="258"/>
      <c r="H78" s="258"/>
    </row>
    <row r="80" spans="1:15" ht="23.25" customHeight="1" x14ac:dyDescent="0.25">
      <c r="C80" s="305" t="s">
        <v>122</v>
      </c>
      <c r="D80" s="305"/>
      <c r="E80" s="305"/>
      <c r="F80" s="305"/>
      <c r="G80" s="305"/>
      <c r="H80" s="305"/>
      <c r="I80" s="314"/>
      <c r="J80" s="314"/>
      <c r="K80" s="314"/>
      <c r="L80" s="314"/>
      <c r="M80" s="314"/>
      <c r="N80" s="314"/>
    </row>
    <row r="81" spans="2:16" ht="17.25" customHeight="1" x14ac:dyDescent="0.25">
      <c r="B81" s="266" t="s">
        <v>261</v>
      </c>
      <c r="C81" s="265" t="s">
        <v>17</v>
      </c>
      <c r="D81" s="265"/>
      <c r="E81" s="265"/>
      <c r="F81" s="266" t="s">
        <v>89</v>
      </c>
      <c r="G81" s="266" t="s">
        <v>24</v>
      </c>
      <c r="H81" s="304" t="s">
        <v>13</v>
      </c>
      <c r="I81" s="313"/>
      <c r="J81" s="313"/>
      <c r="K81" s="313"/>
      <c r="L81" s="314"/>
      <c r="M81" s="314"/>
      <c r="N81" s="314"/>
    </row>
    <row r="82" spans="2:16" ht="17.25" customHeight="1" x14ac:dyDescent="0.25">
      <c r="B82" s="266"/>
      <c r="C82" s="132" t="s">
        <v>69</v>
      </c>
      <c r="D82" s="132" t="s">
        <v>70</v>
      </c>
      <c r="E82" s="132" t="s">
        <v>71</v>
      </c>
      <c r="F82" s="266"/>
      <c r="G82" s="266"/>
      <c r="H82" s="304"/>
      <c r="I82" s="93"/>
      <c r="J82" s="93"/>
      <c r="K82" s="93"/>
      <c r="L82" s="314"/>
      <c r="M82" s="314"/>
      <c r="N82" s="314"/>
    </row>
    <row r="83" spans="2:16" x14ac:dyDescent="0.25">
      <c r="B83" s="76" t="s">
        <v>44</v>
      </c>
      <c r="C83" s="213">
        <v>2.36318407960199E-2</v>
      </c>
      <c r="D83" s="213">
        <v>0.11082474226804123</v>
      </c>
      <c r="E83" s="213">
        <v>0.13881748071979436</v>
      </c>
      <c r="F83" s="213">
        <v>7.3371283997469949E-2</v>
      </c>
      <c r="G83" s="213">
        <v>0.22580645161290322</v>
      </c>
      <c r="H83" s="213">
        <v>7.6302729528535979E-2</v>
      </c>
      <c r="I83" s="96"/>
      <c r="J83" s="96"/>
      <c r="K83" s="96"/>
      <c r="L83" s="96"/>
      <c r="M83" s="96"/>
      <c r="N83" s="96"/>
      <c r="O83" s="96"/>
      <c r="P83" s="96"/>
    </row>
    <row r="84" spans="2:16" x14ac:dyDescent="0.25">
      <c r="B84" s="76" t="s">
        <v>45</v>
      </c>
      <c r="C84" s="213">
        <v>0.22425032594524119</v>
      </c>
      <c r="D84" s="213">
        <v>0.20949720670391062</v>
      </c>
      <c r="E84" s="213">
        <v>0.11604095563139932</v>
      </c>
      <c r="F84" s="213">
        <v>0.19816643159379407</v>
      </c>
      <c r="G84" s="213">
        <v>0</v>
      </c>
      <c r="H84" s="213">
        <v>0.19760900140646975</v>
      </c>
      <c r="I84" s="96"/>
      <c r="J84" s="96"/>
      <c r="K84" s="96"/>
      <c r="L84" s="96"/>
      <c r="M84" s="96"/>
      <c r="N84" s="96"/>
      <c r="O84" s="96"/>
      <c r="P84" s="96"/>
    </row>
    <row r="85" spans="2:16" x14ac:dyDescent="0.25">
      <c r="B85" s="76" t="s">
        <v>46</v>
      </c>
      <c r="C85" s="213">
        <v>2.6005888125613347E-2</v>
      </c>
      <c r="D85" s="213">
        <v>5.8553386911595867E-2</v>
      </c>
      <c r="E85" s="213">
        <v>6.1762034514078114E-2</v>
      </c>
      <c r="F85" s="213">
        <v>4.2892768079800497E-2</v>
      </c>
      <c r="G85" s="213">
        <v>0.11538461538461539</v>
      </c>
      <c r="H85" s="213">
        <v>4.33597621407334E-2</v>
      </c>
      <c r="I85" s="96"/>
      <c r="J85" s="96"/>
      <c r="K85" s="96"/>
      <c r="L85" s="96"/>
      <c r="M85" s="96"/>
      <c r="N85" s="96"/>
      <c r="O85" s="96"/>
      <c r="P85" s="96"/>
    </row>
    <row r="86" spans="2:16" x14ac:dyDescent="0.25">
      <c r="B86" s="76" t="s">
        <v>47</v>
      </c>
      <c r="C86" s="213">
        <v>0.12041884816753927</v>
      </c>
      <c r="D86" s="213">
        <v>0.16822429906542055</v>
      </c>
      <c r="E86" s="213">
        <v>0.22556390977443608</v>
      </c>
      <c r="F86" s="213">
        <v>0.16473317865429235</v>
      </c>
      <c r="G86" s="213">
        <v>0.10714285714285714</v>
      </c>
      <c r="H86" s="213">
        <v>0.16122004357298475</v>
      </c>
      <c r="I86" s="96"/>
      <c r="J86" s="96"/>
      <c r="K86" s="96"/>
      <c r="L86" s="96"/>
      <c r="M86" s="96"/>
      <c r="N86" s="96"/>
      <c r="O86" s="96"/>
      <c r="P86" s="96"/>
    </row>
    <row r="87" spans="2:16" x14ac:dyDescent="0.25">
      <c r="B87" s="76" t="s">
        <v>48</v>
      </c>
      <c r="C87" s="213">
        <v>8.3333333333333329E-2</v>
      </c>
      <c r="D87" s="213">
        <v>0.30681818181818182</v>
      </c>
      <c r="E87" s="213">
        <v>0.3235294117647059</v>
      </c>
      <c r="F87" s="213">
        <v>0.2011070110701107</v>
      </c>
      <c r="G87" s="213">
        <v>0.33333333333333331</v>
      </c>
      <c r="H87" s="213">
        <v>0.20326678765880218</v>
      </c>
      <c r="I87" s="96"/>
      <c r="J87" s="96"/>
      <c r="K87" s="96"/>
      <c r="L87" s="96"/>
      <c r="M87" s="96"/>
      <c r="N87" s="96"/>
      <c r="O87" s="96"/>
      <c r="P87" s="96"/>
    </row>
    <row r="88" spans="2:16" x14ac:dyDescent="0.25">
      <c r="B88" s="76" t="s">
        <v>49</v>
      </c>
      <c r="C88" s="213">
        <v>9.49367088607595E-2</v>
      </c>
      <c r="D88" s="213">
        <v>0.24358974358974358</v>
      </c>
      <c r="E88" s="213">
        <v>0.2289156626506024</v>
      </c>
      <c r="F88" s="213">
        <v>0.16614420062695925</v>
      </c>
      <c r="G88" s="213">
        <v>6.6666666666666666E-2</v>
      </c>
      <c r="H88" s="213">
        <v>0.16167664670658682</v>
      </c>
      <c r="I88" s="96"/>
      <c r="J88" s="96"/>
      <c r="K88" s="96"/>
      <c r="L88" s="96"/>
      <c r="M88" s="96"/>
      <c r="N88" s="96"/>
      <c r="O88" s="96"/>
      <c r="P88" s="96"/>
    </row>
    <row r="89" spans="2:16" x14ac:dyDescent="0.25">
      <c r="B89" s="76" t="s">
        <v>50</v>
      </c>
      <c r="C89" s="213">
        <v>0.19583333333333333</v>
      </c>
      <c r="D89" s="213">
        <v>0.39449541284403672</v>
      </c>
      <c r="E89" s="213">
        <v>0.21428571428571427</v>
      </c>
      <c r="F89" s="213">
        <v>0.25059665871121717</v>
      </c>
      <c r="G89" s="213">
        <v>0</v>
      </c>
      <c r="H89" s="213">
        <v>0.24764150943396226</v>
      </c>
      <c r="I89" s="96"/>
      <c r="J89" s="96"/>
      <c r="K89" s="96"/>
      <c r="L89" s="96"/>
      <c r="M89" s="96"/>
      <c r="N89" s="96"/>
      <c r="O89" s="96"/>
      <c r="P89" s="96"/>
    </row>
    <row r="90" spans="2:16" x14ac:dyDescent="0.25">
      <c r="B90" s="76" t="s">
        <v>51</v>
      </c>
      <c r="C90" s="213">
        <v>0.20773930753564154</v>
      </c>
      <c r="D90" s="213">
        <v>0.21338912133891214</v>
      </c>
      <c r="E90" s="213">
        <v>0.25966850828729282</v>
      </c>
      <c r="F90" s="213">
        <v>0.21953896816684962</v>
      </c>
      <c r="G90" s="213">
        <v>0.2</v>
      </c>
      <c r="H90" s="213">
        <v>0.21901709401709402</v>
      </c>
      <c r="I90" s="96"/>
      <c r="J90" s="96"/>
      <c r="K90" s="96"/>
      <c r="L90" s="96"/>
      <c r="M90" s="96"/>
      <c r="N90" s="96"/>
      <c r="O90" s="96"/>
      <c r="P90" s="96"/>
    </row>
    <row r="91" spans="2:16" x14ac:dyDescent="0.25">
      <c r="B91" s="76" t="s">
        <v>52</v>
      </c>
      <c r="C91" s="213">
        <v>0.14977973568281938</v>
      </c>
      <c r="D91" s="213">
        <v>0.30769230769230771</v>
      </c>
      <c r="E91" s="213">
        <v>0.30666666666666664</v>
      </c>
      <c r="F91" s="213">
        <v>0.22195704057279236</v>
      </c>
      <c r="G91" s="213">
        <v>0</v>
      </c>
      <c r="H91" s="213">
        <v>0.21678321678321677</v>
      </c>
      <c r="I91" s="96"/>
      <c r="J91" s="96"/>
      <c r="K91" s="96"/>
      <c r="L91" s="96"/>
      <c r="M91" s="96"/>
      <c r="N91" s="96"/>
      <c r="O91" s="96"/>
      <c r="P91" s="96"/>
    </row>
    <row r="92" spans="2:16" x14ac:dyDescent="0.25">
      <c r="B92" s="76" t="s">
        <v>53</v>
      </c>
      <c r="C92" s="213">
        <v>0.13333333333333333</v>
      </c>
      <c r="D92" s="213">
        <v>0.27049180327868855</v>
      </c>
      <c r="E92" s="213">
        <v>0.39534883720930231</v>
      </c>
      <c r="F92" s="213">
        <v>0.2345360824742268</v>
      </c>
      <c r="G92" s="213">
        <v>0.35</v>
      </c>
      <c r="H92" s="213">
        <v>0.24019607843137256</v>
      </c>
      <c r="I92" s="96"/>
      <c r="J92" s="96"/>
      <c r="K92" s="96"/>
      <c r="L92" s="96"/>
      <c r="M92" s="96"/>
      <c r="N92" s="96"/>
      <c r="O92" s="96"/>
      <c r="P92" s="96"/>
    </row>
    <row r="93" spans="2:16" x14ac:dyDescent="0.25">
      <c r="B93" s="76" t="s">
        <v>54</v>
      </c>
      <c r="C93" s="213">
        <v>0.16773778920308482</v>
      </c>
      <c r="D93" s="213">
        <v>0.30960548885077188</v>
      </c>
      <c r="E93" s="213">
        <v>0.34126984126984128</v>
      </c>
      <c r="F93" s="213">
        <v>0.24225806451612902</v>
      </c>
      <c r="G93" s="213">
        <v>0.1</v>
      </c>
      <c r="H93" s="213">
        <v>0.24134615384615385</v>
      </c>
      <c r="I93" s="96"/>
      <c r="J93" s="96"/>
      <c r="K93" s="96"/>
      <c r="L93" s="96"/>
      <c r="M93" s="96"/>
      <c r="N93" s="96"/>
      <c r="O93" s="96"/>
      <c r="P93" s="96"/>
    </row>
    <row r="94" spans="2:16" x14ac:dyDescent="0.25">
      <c r="B94" s="76" t="s">
        <v>55</v>
      </c>
      <c r="C94" s="213">
        <v>0.25</v>
      </c>
      <c r="D94" s="213">
        <v>0.4140625</v>
      </c>
      <c r="E94" s="213">
        <v>0.31578947368421051</v>
      </c>
      <c r="F94" s="213">
        <v>0.30241935483870969</v>
      </c>
      <c r="G94" s="213">
        <v>0</v>
      </c>
      <c r="H94" s="213">
        <v>0.29761904761904762</v>
      </c>
      <c r="I94" s="96"/>
      <c r="J94" s="96"/>
      <c r="K94" s="96"/>
      <c r="L94" s="96"/>
      <c r="M94" s="96"/>
      <c r="N94" s="96"/>
      <c r="O94" s="96"/>
      <c r="P94" s="96"/>
    </row>
    <row r="95" spans="2:16" x14ac:dyDescent="0.25">
      <c r="B95" s="76" t="s">
        <v>56</v>
      </c>
      <c r="C95" s="213">
        <v>7.8114004222378602E-2</v>
      </c>
      <c r="D95" s="213">
        <v>0.22936893203883496</v>
      </c>
      <c r="E95" s="213">
        <v>0.17519181585677748</v>
      </c>
      <c r="F95" s="213">
        <v>0.14436736042286091</v>
      </c>
      <c r="G95" s="213">
        <v>0.13099041533546327</v>
      </c>
      <c r="H95" s="213">
        <v>0.14311377245508983</v>
      </c>
      <c r="I95" s="96"/>
      <c r="J95" s="96"/>
      <c r="K95" s="96"/>
      <c r="L95" s="96"/>
      <c r="M95" s="96"/>
      <c r="N95" s="96"/>
      <c r="O95" s="96"/>
      <c r="P95" s="96"/>
    </row>
    <row r="96" spans="2:16" x14ac:dyDescent="0.25">
      <c r="B96" s="76" t="s">
        <v>57</v>
      </c>
      <c r="C96" s="213">
        <v>0.12980769230769232</v>
      </c>
      <c r="D96" s="213">
        <v>0.20673076923076922</v>
      </c>
      <c r="E96" s="213">
        <v>0.3</v>
      </c>
      <c r="F96" s="213">
        <v>0.17541436464088397</v>
      </c>
      <c r="G96" s="213">
        <v>9.0909090909090912E-2</v>
      </c>
      <c r="H96" s="213">
        <v>0.17414965986394557</v>
      </c>
      <c r="I96" s="96"/>
      <c r="J96" s="96"/>
      <c r="K96" s="96"/>
      <c r="L96" s="96"/>
      <c r="M96" s="96"/>
      <c r="N96" s="96"/>
      <c r="O96" s="96"/>
      <c r="P96" s="96"/>
    </row>
    <row r="97" spans="1:16" x14ac:dyDescent="0.25">
      <c r="B97" s="76" t="s">
        <v>58</v>
      </c>
      <c r="C97" s="213">
        <v>0.14777070063694267</v>
      </c>
      <c r="D97" s="213">
        <v>0.29589632829373652</v>
      </c>
      <c r="E97" s="213">
        <v>0.26262626262626265</v>
      </c>
      <c r="F97" s="213">
        <v>0.21092669432918396</v>
      </c>
      <c r="G97" s="213">
        <v>0</v>
      </c>
      <c r="H97" s="213">
        <v>0.20933424845573095</v>
      </c>
      <c r="I97" s="96"/>
      <c r="J97" s="96"/>
      <c r="K97" s="96"/>
      <c r="L97" s="96"/>
      <c r="M97" s="96"/>
      <c r="N97" s="96"/>
      <c r="O97" s="96"/>
      <c r="P97" s="96"/>
    </row>
    <row r="98" spans="1:16" x14ac:dyDescent="0.25">
      <c r="B98" s="76" t="s">
        <v>59</v>
      </c>
      <c r="C98" s="213">
        <v>8.8607594936708861E-2</v>
      </c>
      <c r="D98" s="213">
        <v>0.34920634920634919</v>
      </c>
      <c r="E98" s="213">
        <v>0.4</v>
      </c>
      <c r="F98" s="213">
        <v>0.24293785310734464</v>
      </c>
      <c r="G98" s="213">
        <v>0</v>
      </c>
      <c r="H98" s="213">
        <v>0.24157303370786518</v>
      </c>
      <c r="I98" s="96"/>
      <c r="J98" s="96"/>
      <c r="K98" s="96"/>
      <c r="L98" s="96"/>
      <c r="M98" s="96"/>
      <c r="N98" s="96"/>
      <c r="O98" s="96"/>
      <c r="P98" s="96"/>
    </row>
    <row r="99" spans="1:16" x14ac:dyDescent="0.25">
      <c r="B99" s="76" t="s">
        <v>60</v>
      </c>
      <c r="C99" s="213">
        <v>2.6923076923076925E-2</v>
      </c>
      <c r="D99" s="213">
        <v>8.2758620689655171E-2</v>
      </c>
      <c r="E99" s="213">
        <v>9.5477386934673364E-2</v>
      </c>
      <c r="F99" s="213">
        <v>6.2913907284768214E-2</v>
      </c>
      <c r="G99" s="213">
        <v>0</v>
      </c>
      <c r="H99" s="213">
        <v>6.08E-2</v>
      </c>
      <c r="I99" s="96"/>
      <c r="J99" s="96"/>
      <c r="K99" s="96"/>
      <c r="L99" s="96"/>
      <c r="M99" s="96"/>
      <c r="N99" s="96"/>
      <c r="O99" s="96"/>
      <c r="P99" s="96"/>
    </row>
    <row r="100" spans="1:16" x14ac:dyDescent="0.25">
      <c r="B100" s="76" t="s">
        <v>61</v>
      </c>
      <c r="C100" s="213">
        <v>6.280193236714976E-2</v>
      </c>
      <c r="D100" s="213">
        <v>0.125</v>
      </c>
      <c r="E100" s="213">
        <v>0.12643678160919541</v>
      </c>
      <c r="F100" s="213">
        <v>9.2307692307692313E-2</v>
      </c>
      <c r="G100" s="213">
        <v>0</v>
      </c>
      <c r="H100" s="213">
        <v>8.7804878048780483E-2</v>
      </c>
      <c r="I100" s="96"/>
      <c r="J100" s="96"/>
      <c r="K100" s="96"/>
      <c r="L100" s="96"/>
      <c r="M100" s="96"/>
      <c r="N100" s="96"/>
      <c r="O100" s="96"/>
      <c r="P100" s="96"/>
    </row>
    <row r="101" spans="1:16" ht="12.6" thickBot="1" x14ac:dyDescent="0.3">
      <c r="B101" s="156" t="s">
        <v>13</v>
      </c>
      <c r="C101" s="208">
        <v>0.11112181958365459</v>
      </c>
      <c r="D101" s="208">
        <v>0.22127960410038883</v>
      </c>
      <c r="E101" s="208">
        <v>0.17696886446886448</v>
      </c>
      <c r="F101" s="208">
        <v>0.15576904225075974</v>
      </c>
      <c r="G101" s="208">
        <v>0.12629757785467127</v>
      </c>
      <c r="H101" s="208">
        <v>0.15495710200190657</v>
      </c>
      <c r="I101" s="86"/>
      <c r="J101" s="96"/>
      <c r="K101" s="96"/>
      <c r="L101" s="96"/>
      <c r="M101" s="96"/>
      <c r="N101" s="96"/>
      <c r="O101" s="96"/>
      <c r="P101" s="96"/>
    </row>
    <row r="102" spans="1:16" x14ac:dyDescent="0.25">
      <c r="B102" s="92"/>
      <c r="J102" s="80"/>
      <c r="K102" s="80"/>
      <c r="L102" s="80"/>
      <c r="M102" s="80"/>
      <c r="N102" s="80"/>
      <c r="O102" s="80"/>
      <c r="P102" s="80"/>
    </row>
    <row r="103" spans="1:16" x14ac:dyDescent="0.25">
      <c r="B103" s="92"/>
      <c r="C103" s="95"/>
      <c r="D103" s="95"/>
      <c r="E103" s="95"/>
      <c r="F103" s="95"/>
      <c r="G103" s="95"/>
      <c r="H103" s="95"/>
    </row>
    <row r="104" spans="1:16" x14ac:dyDescent="0.25">
      <c r="B104" s="92"/>
      <c r="C104" s="95"/>
      <c r="D104" s="95"/>
      <c r="E104" s="95"/>
      <c r="F104" s="95"/>
      <c r="G104" s="95"/>
      <c r="H104" s="95"/>
    </row>
    <row r="105" spans="1:16" x14ac:dyDescent="0.25">
      <c r="B105" s="92"/>
    </row>
    <row r="106" spans="1:16" ht="13.8" x14ac:dyDescent="0.3">
      <c r="A106" s="59" t="s">
        <v>170</v>
      </c>
    </row>
    <row r="108" spans="1:16" ht="17.25" customHeight="1" x14ac:dyDescent="0.25">
      <c r="B108" s="315" t="s">
        <v>262</v>
      </c>
      <c r="C108" s="270" t="s">
        <v>17</v>
      </c>
      <c r="D108" s="318"/>
      <c r="E108" s="318"/>
      <c r="F108" s="318"/>
      <c r="G108" s="318"/>
      <c r="H108" s="271"/>
      <c r="I108" s="270" t="s">
        <v>89</v>
      </c>
      <c r="J108" s="318"/>
      <c r="K108" s="270" t="s">
        <v>75</v>
      </c>
      <c r="L108" s="318"/>
      <c r="M108" s="302" t="s">
        <v>80</v>
      </c>
      <c r="N108" s="302" t="s">
        <v>81</v>
      </c>
      <c r="O108" s="302" t="s">
        <v>13</v>
      </c>
    </row>
    <row r="109" spans="1:16" ht="17.25" customHeight="1" x14ac:dyDescent="0.25">
      <c r="B109" s="315"/>
      <c r="C109" s="266" t="s">
        <v>69</v>
      </c>
      <c r="D109" s="266"/>
      <c r="E109" s="266" t="s">
        <v>70</v>
      </c>
      <c r="F109" s="266"/>
      <c r="G109" s="266" t="s">
        <v>71</v>
      </c>
      <c r="H109" s="266"/>
      <c r="I109" s="301" t="s">
        <v>33</v>
      </c>
      <c r="J109" s="301" t="s">
        <v>34</v>
      </c>
      <c r="K109" s="302" t="s">
        <v>33</v>
      </c>
      <c r="L109" s="302" t="s">
        <v>34</v>
      </c>
      <c r="M109" s="303"/>
      <c r="N109" s="303"/>
      <c r="O109" s="303"/>
    </row>
    <row r="110" spans="1:16" ht="17.25" customHeight="1" thickBot="1" x14ac:dyDescent="0.3">
      <c r="B110" s="315"/>
      <c r="C110" s="152" t="s">
        <v>33</v>
      </c>
      <c r="D110" s="152" t="s">
        <v>34</v>
      </c>
      <c r="E110" s="152" t="s">
        <v>33</v>
      </c>
      <c r="F110" s="152" t="s">
        <v>34</v>
      </c>
      <c r="G110" s="152" t="s">
        <v>33</v>
      </c>
      <c r="H110" s="152" t="s">
        <v>34</v>
      </c>
      <c r="I110" s="315"/>
      <c r="J110" s="315"/>
      <c r="K110" s="303"/>
      <c r="L110" s="303"/>
      <c r="M110" s="303"/>
      <c r="N110" s="303"/>
      <c r="O110" s="303"/>
    </row>
    <row r="111" spans="1:16" x14ac:dyDescent="0.25">
      <c r="A111" s="302" t="s">
        <v>122</v>
      </c>
      <c r="B111" s="174" t="s">
        <v>6</v>
      </c>
      <c r="C111" s="175">
        <v>96</v>
      </c>
      <c r="D111" s="176">
        <v>109</v>
      </c>
      <c r="E111" s="176">
        <v>138</v>
      </c>
      <c r="F111" s="176">
        <v>167</v>
      </c>
      <c r="G111" s="176">
        <v>133</v>
      </c>
      <c r="H111" s="176">
        <v>161</v>
      </c>
      <c r="I111" s="176">
        <v>367</v>
      </c>
      <c r="J111" s="176">
        <v>437</v>
      </c>
      <c r="K111" s="176">
        <v>23</v>
      </c>
      <c r="L111" s="176">
        <v>25</v>
      </c>
      <c r="M111" s="176">
        <v>390</v>
      </c>
      <c r="N111" s="176">
        <v>462</v>
      </c>
      <c r="O111" s="176">
        <v>852</v>
      </c>
    </row>
    <row r="112" spans="1:16" x14ac:dyDescent="0.25">
      <c r="A112" s="303"/>
      <c r="B112" s="102" t="s">
        <v>7</v>
      </c>
      <c r="C112" s="103">
        <v>63</v>
      </c>
      <c r="D112" s="104">
        <v>79</v>
      </c>
      <c r="E112" s="104">
        <v>93</v>
      </c>
      <c r="F112" s="104">
        <v>109</v>
      </c>
      <c r="G112" s="104">
        <v>70</v>
      </c>
      <c r="H112" s="104">
        <v>88</v>
      </c>
      <c r="I112" s="104">
        <v>226</v>
      </c>
      <c r="J112" s="104">
        <v>276</v>
      </c>
      <c r="K112" s="104">
        <v>9</v>
      </c>
      <c r="L112" s="104">
        <v>8</v>
      </c>
      <c r="M112" s="104">
        <v>235</v>
      </c>
      <c r="N112" s="104">
        <v>284</v>
      </c>
      <c r="O112" s="104">
        <v>519</v>
      </c>
    </row>
    <row r="113" spans="1:15" x14ac:dyDescent="0.25">
      <c r="A113" s="303"/>
      <c r="B113" s="102" t="s">
        <v>8</v>
      </c>
      <c r="C113" s="103">
        <v>167</v>
      </c>
      <c r="D113" s="104">
        <v>197</v>
      </c>
      <c r="E113" s="104">
        <v>233</v>
      </c>
      <c r="F113" s="104">
        <v>253</v>
      </c>
      <c r="G113" s="104">
        <v>74</v>
      </c>
      <c r="H113" s="104">
        <v>99</v>
      </c>
      <c r="I113" s="104">
        <v>474</v>
      </c>
      <c r="J113" s="104">
        <v>549</v>
      </c>
      <c r="K113" s="104">
        <v>2</v>
      </c>
      <c r="L113" s="104">
        <v>0</v>
      </c>
      <c r="M113" s="104">
        <v>476</v>
      </c>
      <c r="N113" s="104">
        <v>549</v>
      </c>
      <c r="O113" s="104">
        <v>1025</v>
      </c>
    </row>
    <row r="114" spans="1:15" x14ac:dyDescent="0.25">
      <c r="A114" s="303"/>
      <c r="B114" s="102" t="s">
        <v>9</v>
      </c>
      <c r="C114" s="103">
        <v>181</v>
      </c>
      <c r="D114" s="104">
        <v>159</v>
      </c>
      <c r="E114" s="104">
        <v>94</v>
      </c>
      <c r="F114" s="104">
        <v>114</v>
      </c>
      <c r="G114" s="104">
        <v>54</v>
      </c>
      <c r="H114" s="104">
        <v>47</v>
      </c>
      <c r="I114" s="104">
        <v>329</v>
      </c>
      <c r="J114" s="104">
        <v>320</v>
      </c>
      <c r="K114" s="104">
        <v>0</v>
      </c>
      <c r="L114" s="104">
        <v>1</v>
      </c>
      <c r="M114" s="104">
        <v>329</v>
      </c>
      <c r="N114" s="104">
        <v>321</v>
      </c>
      <c r="O114" s="104">
        <v>650</v>
      </c>
    </row>
    <row r="115" spans="1:15" x14ac:dyDescent="0.25">
      <c r="A115" s="303"/>
      <c r="B115" s="102" t="s">
        <v>10</v>
      </c>
      <c r="C115" s="103">
        <v>45</v>
      </c>
      <c r="D115" s="104">
        <v>57</v>
      </c>
      <c r="E115" s="104">
        <v>20</v>
      </c>
      <c r="F115" s="104">
        <v>31</v>
      </c>
      <c r="G115" s="104">
        <v>26</v>
      </c>
      <c r="H115" s="104">
        <v>21</v>
      </c>
      <c r="I115" s="104">
        <v>91</v>
      </c>
      <c r="J115" s="104">
        <v>109</v>
      </c>
      <c r="K115" s="104">
        <v>3</v>
      </c>
      <c r="L115" s="104">
        <v>2</v>
      </c>
      <c r="M115" s="104">
        <v>94</v>
      </c>
      <c r="N115" s="104">
        <v>111</v>
      </c>
      <c r="O115" s="104">
        <v>205</v>
      </c>
    </row>
    <row r="116" spans="1:15" ht="12.6" thickBot="1" x14ac:dyDescent="0.3">
      <c r="A116" s="308"/>
      <c r="B116" s="156" t="s">
        <v>13</v>
      </c>
      <c r="C116" s="156">
        <v>552</v>
      </c>
      <c r="D116" s="156">
        <v>601</v>
      </c>
      <c r="E116" s="156">
        <v>578</v>
      </c>
      <c r="F116" s="156">
        <v>674</v>
      </c>
      <c r="G116" s="156">
        <v>357</v>
      </c>
      <c r="H116" s="156">
        <v>416</v>
      </c>
      <c r="I116" s="156">
        <v>1487</v>
      </c>
      <c r="J116" s="156">
        <v>1691</v>
      </c>
      <c r="K116" s="156">
        <v>37</v>
      </c>
      <c r="L116" s="156">
        <v>36</v>
      </c>
      <c r="M116" s="156">
        <v>1524</v>
      </c>
      <c r="N116" s="156">
        <v>1727</v>
      </c>
      <c r="O116" s="156">
        <v>3251</v>
      </c>
    </row>
    <row r="118" spans="1:15" x14ac:dyDescent="0.25">
      <c r="E118" s="81"/>
      <c r="F118" s="81"/>
      <c r="G118" s="81"/>
      <c r="H118" s="81"/>
      <c r="I118" s="81"/>
      <c r="J118" s="82"/>
    </row>
    <row r="121" spans="1:15" ht="15" x14ac:dyDescent="0.3">
      <c r="A121" s="59" t="s">
        <v>197</v>
      </c>
    </row>
    <row r="123" spans="1:15" ht="17.25" customHeight="1" x14ac:dyDescent="0.25">
      <c r="B123" s="315" t="s">
        <v>262</v>
      </c>
      <c r="C123" s="270" t="s">
        <v>17</v>
      </c>
      <c r="D123" s="318"/>
      <c r="E123" s="318"/>
      <c r="F123" s="318"/>
      <c r="G123" s="318"/>
      <c r="H123" s="271"/>
      <c r="I123" s="270" t="s">
        <v>89</v>
      </c>
      <c r="J123" s="318"/>
      <c r="K123" s="270" t="s">
        <v>75</v>
      </c>
      <c r="L123" s="318"/>
      <c r="M123" s="302" t="s">
        <v>80</v>
      </c>
      <c r="N123" s="302" t="s">
        <v>81</v>
      </c>
      <c r="O123" s="302" t="s">
        <v>13</v>
      </c>
    </row>
    <row r="124" spans="1:15" ht="14.25" customHeight="1" x14ac:dyDescent="0.25">
      <c r="B124" s="315"/>
      <c r="C124" s="266" t="s">
        <v>69</v>
      </c>
      <c r="D124" s="266"/>
      <c r="E124" s="266" t="s">
        <v>70</v>
      </c>
      <c r="F124" s="266"/>
      <c r="G124" s="266" t="s">
        <v>71</v>
      </c>
      <c r="H124" s="266"/>
      <c r="I124" s="301" t="s">
        <v>33</v>
      </c>
      <c r="J124" s="301" t="s">
        <v>34</v>
      </c>
      <c r="K124" s="302" t="s">
        <v>33</v>
      </c>
      <c r="L124" s="302" t="s">
        <v>34</v>
      </c>
      <c r="M124" s="303"/>
      <c r="N124" s="303"/>
      <c r="O124" s="303"/>
    </row>
    <row r="125" spans="1:15" ht="14.25" customHeight="1" thickBot="1" x14ac:dyDescent="0.3">
      <c r="B125" s="315"/>
      <c r="C125" s="152" t="s">
        <v>33</v>
      </c>
      <c r="D125" s="152" t="s">
        <v>34</v>
      </c>
      <c r="E125" s="152" t="s">
        <v>33</v>
      </c>
      <c r="F125" s="152" t="s">
        <v>34</v>
      </c>
      <c r="G125" s="152" t="s">
        <v>33</v>
      </c>
      <c r="H125" s="152" t="s">
        <v>34</v>
      </c>
      <c r="I125" s="315"/>
      <c r="J125" s="315"/>
      <c r="K125" s="303"/>
      <c r="L125" s="303"/>
      <c r="M125" s="303"/>
      <c r="N125" s="303"/>
      <c r="O125" s="303"/>
    </row>
    <row r="126" spans="1:15" x14ac:dyDescent="0.25">
      <c r="A126" s="302" t="s">
        <v>122</v>
      </c>
      <c r="B126" s="155" t="s">
        <v>6</v>
      </c>
      <c r="C126" s="225">
        <v>4.7856430707876374E-2</v>
      </c>
      <c r="D126" s="226">
        <v>5.1390853371051391E-2</v>
      </c>
      <c r="E126" s="226">
        <v>0.14096016343207354</v>
      </c>
      <c r="F126" s="226">
        <v>0.14910714285714285</v>
      </c>
      <c r="G126" s="226">
        <v>0.11917562724014337</v>
      </c>
      <c r="H126" s="226">
        <v>0.13218390804597702</v>
      </c>
      <c r="I126" s="226">
        <v>8.9490368202877341E-2</v>
      </c>
      <c r="J126" s="226">
        <v>9.8004036779546985E-2</v>
      </c>
      <c r="K126" s="226">
        <v>0.1111111111111111</v>
      </c>
      <c r="L126" s="226">
        <v>0.12562814070351758</v>
      </c>
      <c r="M126" s="226">
        <v>9.0529247910863503E-2</v>
      </c>
      <c r="N126" s="226">
        <v>9.9184199227136116E-2</v>
      </c>
      <c r="O126" s="226">
        <v>9.5025652464867272E-2</v>
      </c>
    </row>
    <row r="127" spans="1:15" x14ac:dyDescent="0.25">
      <c r="A127" s="303"/>
      <c r="B127" s="60" t="s">
        <v>7</v>
      </c>
      <c r="C127" s="227">
        <v>6.9922308546059936E-2</v>
      </c>
      <c r="D127" s="228">
        <v>7.8528827037773363E-2</v>
      </c>
      <c r="E127" s="228">
        <v>0.19375000000000001</v>
      </c>
      <c r="F127" s="228">
        <v>0.20566037735849058</v>
      </c>
      <c r="G127" s="228">
        <v>0.20289855072463769</v>
      </c>
      <c r="H127" s="228">
        <v>0.19730941704035873</v>
      </c>
      <c r="I127" s="228">
        <v>0.13093858632676708</v>
      </c>
      <c r="J127" s="228">
        <v>0.13925327951564076</v>
      </c>
      <c r="K127" s="228">
        <v>0.26470588235294118</v>
      </c>
      <c r="L127" s="228">
        <v>0.13793103448275862</v>
      </c>
      <c r="M127" s="228">
        <v>0.13352272727272727</v>
      </c>
      <c r="N127" s="228">
        <v>0.13921568627450981</v>
      </c>
      <c r="O127" s="228">
        <v>0.13657894736842105</v>
      </c>
    </row>
    <row r="128" spans="1:15" x14ac:dyDescent="0.25">
      <c r="A128" s="303"/>
      <c r="B128" s="60" t="s">
        <v>8</v>
      </c>
      <c r="C128" s="227">
        <v>0.15377532228360957</v>
      </c>
      <c r="D128" s="228">
        <v>0.17280701754385966</v>
      </c>
      <c r="E128" s="228">
        <v>0.31359353970390308</v>
      </c>
      <c r="F128" s="228">
        <v>0.30891330891330893</v>
      </c>
      <c r="G128" s="228">
        <v>0.35071090047393366</v>
      </c>
      <c r="H128" s="228">
        <v>0.29640718562874252</v>
      </c>
      <c r="I128" s="228">
        <v>0.2323529411764706</v>
      </c>
      <c r="J128" s="228">
        <v>0.23942433493240298</v>
      </c>
      <c r="K128" s="228">
        <v>0.15384615384615385</v>
      </c>
      <c r="L128" s="228">
        <v>0</v>
      </c>
      <c r="M128" s="228">
        <v>0.23185582075012176</v>
      </c>
      <c r="N128" s="228">
        <v>0.237559498052791</v>
      </c>
      <c r="O128" s="228">
        <v>0.23487626031164069</v>
      </c>
    </row>
    <row r="129" spans="1:15" x14ac:dyDescent="0.25">
      <c r="A129" s="303"/>
      <c r="B129" s="60" t="s">
        <v>9</v>
      </c>
      <c r="C129" s="227">
        <v>0.22373300370828184</v>
      </c>
      <c r="D129" s="228">
        <v>0.19485294117647059</v>
      </c>
      <c r="E129" s="228">
        <v>0.2561307901907357</v>
      </c>
      <c r="F129" s="228">
        <v>0.29921259842519687</v>
      </c>
      <c r="G129" s="228">
        <v>0.22689075630252101</v>
      </c>
      <c r="H129" s="228">
        <v>0.16845878136200718</v>
      </c>
      <c r="I129" s="228">
        <v>0.23267326732673269</v>
      </c>
      <c r="J129" s="228">
        <v>0.21680216802168023</v>
      </c>
      <c r="K129" s="228">
        <v>0</v>
      </c>
      <c r="L129" s="228">
        <v>5.8823529411764705E-2</v>
      </c>
      <c r="M129" s="228">
        <v>0.23152709359605911</v>
      </c>
      <c r="N129" s="228">
        <v>0.21500334896182183</v>
      </c>
      <c r="O129" s="228">
        <v>0.22306108442004119</v>
      </c>
    </row>
    <row r="130" spans="1:15" x14ac:dyDescent="0.25">
      <c r="A130" s="303"/>
      <c r="B130" s="60" t="s">
        <v>10</v>
      </c>
      <c r="C130" s="229">
        <v>0.189873417721519</v>
      </c>
      <c r="D130" s="228">
        <v>0.22440944881889763</v>
      </c>
      <c r="E130" s="228">
        <v>0.18518518518518517</v>
      </c>
      <c r="F130" s="228">
        <v>0.23664122137404581</v>
      </c>
      <c r="G130" s="228">
        <v>0.30588235294117649</v>
      </c>
      <c r="H130" s="228">
        <v>0.21875</v>
      </c>
      <c r="I130" s="228">
        <v>0.21162790697674419</v>
      </c>
      <c r="J130" s="228">
        <v>0.22661122661122662</v>
      </c>
      <c r="K130" s="228">
        <v>0.25</v>
      </c>
      <c r="L130" s="228">
        <v>0.15384615384615385</v>
      </c>
      <c r="M130" s="228">
        <v>0.21266968325791855</v>
      </c>
      <c r="N130" s="228">
        <v>0.22469635627530365</v>
      </c>
      <c r="O130" s="228">
        <v>0.21901709401709402</v>
      </c>
    </row>
    <row r="131" spans="1:15" ht="12.6" thickBot="1" x14ac:dyDescent="0.3">
      <c r="A131" s="308"/>
      <c r="B131" s="173" t="s">
        <v>13</v>
      </c>
      <c r="C131" s="208">
        <v>0.10954554475094265</v>
      </c>
      <c r="D131" s="208">
        <v>0.11261008056960839</v>
      </c>
      <c r="E131" s="208">
        <v>0.21591333582368322</v>
      </c>
      <c r="F131" s="208">
        <v>0.22609862462260985</v>
      </c>
      <c r="G131" s="208">
        <v>0.17894736842105263</v>
      </c>
      <c r="H131" s="208">
        <v>0.17530552043826381</v>
      </c>
      <c r="I131" s="230">
        <v>0.15312532180002059</v>
      </c>
      <c r="J131" s="208">
        <v>0.15817042372088672</v>
      </c>
      <c r="K131" s="208">
        <v>0.13553113553113552</v>
      </c>
      <c r="L131" s="208">
        <v>0.11803278688524591</v>
      </c>
      <c r="M131" s="208">
        <v>0.15264423076923078</v>
      </c>
      <c r="N131" s="208">
        <v>0.15705711167697345</v>
      </c>
      <c r="O131" s="208">
        <v>0.15495710200190657</v>
      </c>
    </row>
    <row r="132" spans="1:15" x14ac:dyDescent="0.25">
      <c r="M132" s="88"/>
      <c r="N132" s="88"/>
      <c r="O132" s="88"/>
    </row>
    <row r="133" spans="1:15" x14ac:dyDescent="0.25">
      <c r="D133" s="88"/>
      <c r="F133" s="88"/>
      <c r="H133" s="88"/>
      <c r="J133" s="88"/>
      <c r="L133" s="88"/>
      <c r="O133" s="88"/>
    </row>
    <row r="134" spans="1:15" x14ac:dyDescent="0.25">
      <c r="C134" s="90"/>
      <c r="D134" s="90"/>
      <c r="E134" s="90"/>
      <c r="F134" s="90"/>
      <c r="G134" s="90"/>
      <c r="H134" s="90"/>
      <c r="I134" s="90"/>
      <c r="J134" s="90"/>
      <c r="K134" s="90"/>
      <c r="L134" s="90"/>
      <c r="M134" s="90"/>
      <c r="N134" s="90"/>
      <c r="O134" s="90"/>
    </row>
    <row r="135" spans="1:15" x14ac:dyDescent="0.25">
      <c r="C135" s="90"/>
      <c r="D135" s="90"/>
      <c r="E135" s="90"/>
      <c r="F135" s="90"/>
      <c r="G135" s="90"/>
      <c r="H135" s="90"/>
      <c r="I135" s="90"/>
      <c r="J135" s="90"/>
      <c r="K135" s="90"/>
      <c r="L135" s="90"/>
      <c r="M135" s="90"/>
      <c r="N135" s="90"/>
      <c r="O135" s="90"/>
    </row>
    <row r="136" spans="1:15" x14ac:dyDescent="0.25">
      <c r="C136" s="90"/>
      <c r="D136" s="90"/>
      <c r="E136" s="90"/>
      <c r="F136" s="90"/>
      <c r="G136" s="90"/>
      <c r="H136" s="90"/>
      <c r="I136" s="90"/>
      <c r="J136" s="90"/>
      <c r="K136" s="90"/>
      <c r="L136" s="90"/>
      <c r="M136" s="90"/>
      <c r="N136" s="90"/>
      <c r="O136" s="90"/>
    </row>
    <row r="137" spans="1:15" x14ac:dyDescent="0.25">
      <c r="C137" s="90"/>
      <c r="D137" s="90"/>
      <c r="E137" s="90"/>
      <c r="F137" s="90"/>
      <c r="G137" s="90"/>
      <c r="H137" s="90"/>
      <c r="I137" s="90"/>
      <c r="J137" s="90"/>
      <c r="K137" s="90"/>
      <c r="L137" s="90"/>
      <c r="M137" s="90"/>
      <c r="N137" s="90"/>
      <c r="O137" s="90"/>
    </row>
    <row r="138" spans="1:15" x14ac:dyDescent="0.25">
      <c r="C138" s="90"/>
      <c r="D138" s="90"/>
      <c r="E138" s="90"/>
      <c r="F138" s="90"/>
      <c r="G138" s="90"/>
      <c r="H138" s="90"/>
      <c r="I138" s="90"/>
      <c r="J138" s="90"/>
      <c r="K138" s="90"/>
      <c r="L138" s="90"/>
      <c r="M138" s="90"/>
      <c r="N138" s="90"/>
      <c r="O138" s="90"/>
    </row>
    <row r="139" spans="1:15" x14ac:dyDescent="0.25">
      <c r="C139" s="90"/>
      <c r="D139" s="90"/>
      <c r="E139" s="90"/>
      <c r="F139" s="90"/>
      <c r="G139" s="90"/>
      <c r="H139" s="90"/>
      <c r="I139" s="90"/>
      <c r="J139" s="90"/>
      <c r="K139" s="90"/>
      <c r="L139" s="90"/>
      <c r="M139" s="90"/>
      <c r="N139" s="90"/>
      <c r="O139" s="90"/>
    </row>
    <row r="140" spans="1:15" x14ac:dyDescent="0.25">
      <c r="C140" s="90"/>
    </row>
  </sheetData>
  <mergeCells count="75">
    <mergeCell ref="A78:H78"/>
    <mergeCell ref="A11:H11"/>
    <mergeCell ref="A22:H22"/>
    <mergeCell ref="A36:H36"/>
    <mergeCell ref="A50:H50"/>
    <mergeCell ref="H24:H25"/>
    <mergeCell ref="B13:B14"/>
    <mergeCell ref="C13:E13"/>
    <mergeCell ref="F13:F14"/>
    <mergeCell ref="G13:G14"/>
    <mergeCell ref="H13:H14"/>
    <mergeCell ref="A15:A17"/>
    <mergeCell ref="B24:B25"/>
    <mergeCell ref="C24:E24"/>
    <mergeCell ref="F24:F25"/>
    <mergeCell ref="G24:G25"/>
    <mergeCell ref="A26:A31"/>
    <mergeCell ref="B38:B39"/>
    <mergeCell ref="C38:E38"/>
    <mergeCell ref="F38:F39"/>
    <mergeCell ref="G38:G39"/>
    <mergeCell ref="H38:H39"/>
    <mergeCell ref="A40:A45"/>
    <mergeCell ref="C52:H52"/>
    <mergeCell ref="I52:N52"/>
    <mergeCell ref="B53:B54"/>
    <mergeCell ref="C53:E53"/>
    <mergeCell ref="F53:F54"/>
    <mergeCell ref="G53:G54"/>
    <mergeCell ref="H53:H54"/>
    <mergeCell ref="I53:K53"/>
    <mergeCell ref="L53:L54"/>
    <mergeCell ref="M53:M54"/>
    <mergeCell ref="N53:N54"/>
    <mergeCell ref="C80:H80"/>
    <mergeCell ref="I80:N80"/>
    <mergeCell ref="L81:L82"/>
    <mergeCell ref="M81:M82"/>
    <mergeCell ref="N81:N82"/>
    <mergeCell ref="I81:K81"/>
    <mergeCell ref="B108:B110"/>
    <mergeCell ref="C108:H108"/>
    <mergeCell ref="I108:J108"/>
    <mergeCell ref="K108:L108"/>
    <mergeCell ref="B81:B82"/>
    <mergeCell ref="C81:E81"/>
    <mergeCell ref="F81:F82"/>
    <mergeCell ref="G81:G82"/>
    <mergeCell ref="H81:H82"/>
    <mergeCell ref="O108:O110"/>
    <mergeCell ref="C109:D109"/>
    <mergeCell ref="E109:F109"/>
    <mergeCell ref="G109:H109"/>
    <mergeCell ref="I109:I110"/>
    <mergeCell ref="J109:J110"/>
    <mergeCell ref="K109:K110"/>
    <mergeCell ref="L109:L110"/>
    <mergeCell ref="N108:N110"/>
    <mergeCell ref="M108:M110"/>
    <mergeCell ref="A111:A116"/>
    <mergeCell ref="B123:B125"/>
    <mergeCell ref="C123:H123"/>
    <mergeCell ref="I123:J123"/>
    <mergeCell ref="K123:L123"/>
    <mergeCell ref="A126:A131"/>
    <mergeCell ref="M123:M125"/>
    <mergeCell ref="N123:N125"/>
    <mergeCell ref="O123:O125"/>
    <mergeCell ref="C124:D124"/>
    <mergeCell ref="E124:F124"/>
    <mergeCell ref="G124:H124"/>
    <mergeCell ref="I124:I125"/>
    <mergeCell ref="J124:J125"/>
    <mergeCell ref="K124:K125"/>
    <mergeCell ref="L124:L125"/>
  </mergeCells>
  <pageMargins left="0.70866141732283472" right="0.70866141732283472" top="0.74803149606299213" bottom="0.74803149606299213" header="0.31496062992125984" footer="0.31496062992125984"/>
  <pageSetup paperSize="8" orientation="landscape" r:id="rId1"/>
  <rowBreaks count="2" manualBreakCount="2">
    <brk id="48" max="16" man="1"/>
    <brk id="104" max="16" man="1"/>
  </rowBreaks>
  <colBreaks count="1" manualBreakCount="1">
    <brk id="17" max="132"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0066"/>
  </sheetPr>
  <dimension ref="A1:AI313"/>
  <sheetViews>
    <sheetView zoomScaleNormal="100" workbookViewId="0"/>
  </sheetViews>
  <sheetFormatPr defaultColWidth="9.33203125" defaultRowHeight="12" x14ac:dyDescent="0.25"/>
  <cols>
    <col min="1" max="1" width="39.6640625" style="78" customWidth="1"/>
    <col min="2" max="15" width="9.6640625" style="78" customWidth="1"/>
    <col min="16" max="16" width="11.44140625" style="78" customWidth="1"/>
    <col min="17" max="17" width="12.6640625" style="78" customWidth="1"/>
    <col min="18" max="18" width="12.44140625" style="78" customWidth="1"/>
    <col min="19" max="19" width="11.6640625" style="78" customWidth="1"/>
    <col min="20" max="20" width="12.5546875" style="78" customWidth="1"/>
    <col min="21" max="21" width="12" style="78" customWidth="1"/>
    <col min="22" max="22" width="11.44140625" style="78" customWidth="1"/>
    <col min="23" max="23" width="10.6640625" style="78" customWidth="1"/>
    <col min="24" max="24" width="11.33203125" style="78" customWidth="1"/>
    <col min="25" max="25" width="10.6640625" style="78" customWidth="1"/>
    <col min="26" max="26" width="11.44140625" style="78" customWidth="1"/>
    <col min="27" max="27" width="10.6640625" style="78" customWidth="1"/>
    <col min="28" max="28" width="12" style="78" customWidth="1"/>
    <col min="29" max="30" width="11.44140625" style="78" customWidth="1"/>
    <col min="31" max="31" width="10.6640625" style="78" customWidth="1"/>
    <col min="32" max="32" width="12.44140625" style="78" customWidth="1"/>
    <col min="33" max="33" width="11.6640625" style="78" customWidth="1"/>
    <col min="34" max="34" width="11.5546875" style="78" customWidth="1"/>
    <col min="35" max="35" width="11" style="78" customWidth="1"/>
    <col min="36" max="36" width="11.44140625" style="78" customWidth="1"/>
    <col min="37" max="37" width="10.6640625" style="78" bestFit="1" customWidth="1"/>
    <col min="38" max="38" width="10.44140625" style="78" bestFit="1" customWidth="1"/>
    <col min="39" max="39" width="9.6640625" style="78" bestFit="1" customWidth="1"/>
    <col min="40" max="40" width="11.33203125" style="78" bestFit="1" customWidth="1"/>
    <col min="41" max="41" width="10.6640625" style="78" bestFit="1" customWidth="1"/>
    <col min="42" max="42" width="11.33203125" style="78" bestFit="1" customWidth="1"/>
    <col min="43" max="43" width="10.6640625" style="78" bestFit="1" customWidth="1"/>
    <col min="44" max="44" width="12" style="78" bestFit="1" customWidth="1"/>
    <col min="45" max="46" width="11.44140625" style="78" bestFit="1" customWidth="1"/>
    <col min="47" max="47" width="10.6640625" style="78" bestFit="1" customWidth="1"/>
    <col min="48" max="48" width="12.44140625" style="78" bestFit="1" customWidth="1"/>
    <col min="49" max="49" width="11.6640625" style="78" bestFit="1" customWidth="1"/>
    <col min="50" max="50" width="9.6640625" style="78" bestFit="1" customWidth="1"/>
    <col min="51" max="51" width="9.33203125" style="78" bestFit="1" customWidth="1"/>
    <col min="52" max="16384" width="9.33203125" style="78"/>
  </cols>
  <sheetData>
    <row r="1" spans="1:10" ht="15.6" x14ac:dyDescent="0.3">
      <c r="A1" s="57" t="s">
        <v>198</v>
      </c>
    </row>
    <row r="3" spans="1:10" x14ac:dyDescent="0.25">
      <c r="A3" s="55" t="s">
        <v>124</v>
      </c>
    </row>
    <row r="4" spans="1:10" x14ac:dyDescent="0.25">
      <c r="A4" s="130" t="s">
        <v>160</v>
      </c>
    </row>
    <row r="5" spans="1:10" x14ac:dyDescent="0.25">
      <c r="A5" s="92" t="s">
        <v>128</v>
      </c>
    </row>
    <row r="6" spans="1:10" x14ac:dyDescent="0.25">
      <c r="A6" s="92"/>
    </row>
    <row r="7" spans="1:10" x14ac:dyDescent="0.25">
      <c r="A7" s="79" t="s">
        <v>130</v>
      </c>
    </row>
    <row r="8" spans="1:10" x14ac:dyDescent="0.25">
      <c r="A8" s="106"/>
    </row>
    <row r="9" spans="1:10" x14ac:dyDescent="0.25">
      <c r="A9" s="106"/>
    </row>
    <row r="11" spans="1:10" ht="27.75" customHeight="1" x14ac:dyDescent="0.3">
      <c r="A11" s="278" t="s">
        <v>171</v>
      </c>
      <c r="B11" s="278"/>
      <c r="C11" s="278"/>
      <c r="D11" s="278"/>
      <c r="E11" s="278"/>
      <c r="F11" s="278"/>
      <c r="G11" s="278"/>
    </row>
    <row r="13" spans="1:10" ht="15.75" customHeight="1" x14ac:dyDescent="0.25">
      <c r="A13" s="266" t="s">
        <v>84</v>
      </c>
      <c r="B13" s="265" t="s">
        <v>17</v>
      </c>
      <c r="C13" s="265"/>
      <c r="D13" s="265"/>
      <c r="E13" s="266" t="s">
        <v>89</v>
      </c>
      <c r="F13" s="266" t="s">
        <v>24</v>
      </c>
      <c r="G13" s="266" t="s">
        <v>13</v>
      </c>
    </row>
    <row r="14" spans="1:10" ht="15.75" customHeight="1" x14ac:dyDescent="0.25">
      <c r="A14" s="266"/>
      <c r="B14" s="132" t="s">
        <v>69</v>
      </c>
      <c r="C14" s="132" t="s">
        <v>70</v>
      </c>
      <c r="D14" s="132" t="s">
        <v>71</v>
      </c>
      <c r="E14" s="266"/>
      <c r="F14" s="266"/>
      <c r="G14" s="266"/>
    </row>
    <row r="15" spans="1:10" x14ac:dyDescent="0.25">
      <c r="A15" s="76" t="s">
        <v>265</v>
      </c>
      <c r="B15" s="77">
        <v>11138</v>
      </c>
      <c r="C15" s="77">
        <v>6097</v>
      </c>
      <c r="D15" s="77">
        <v>4684</v>
      </c>
      <c r="E15" s="77">
        <v>21919</v>
      </c>
      <c r="F15" s="77">
        <v>651</v>
      </c>
      <c r="G15" s="87">
        <v>22570</v>
      </c>
    </row>
    <row r="16" spans="1:10" x14ac:dyDescent="0.25">
      <c r="A16" s="76" t="s">
        <v>273</v>
      </c>
      <c r="B16" s="232">
        <v>7891</v>
      </c>
      <c r="C16" s="232">
        <v>2909</v>
      </c>
      <c r="D16" s="232">
        <v>2813</v>
      </c>
      <c r="E16" s="232">
        <v>13613</v>
      </c>
      <c r="F16" s="232">
        <v>497</v>
      </c>
      <c r="G16" s="233">
        <v>14110</v>
      </c>
      <c r="I16" s="91"/>
      <c r="J16" s="91"/>
    </row>
    <row r="17" spans="1:18" x14ac:dyDescent="0.25">
      <c r="A17" s="76" t="s">
        <v>90</v>
      </c>
      <c r="B17" s="205">
        <v>1937</v>
      </c>
      <c r="C17" s="205">
        <v>1129</v>
      </c>
      <c r="D17" s="205">
        <v>732</v>
      </c>
      <c r="E17" s="205">
        <v>3798</v>
      </c>
      <c r="F17" s="205">
        <v>61</v>
      </c>
      <c r="G17" s="234">
        <v>3859</v>
      </c>
      <c r="I17" s="91"/>
      <c r="J17" s="91"/>
    </row>
    <row r="18" spans="1:18" x14ac:dyDescent="0.25">
      <c r="A18" s="76" t="s">
        <v>88</v>
      </c>
      <c r="B18" s="212">
        <v>1310</v>
      </c>
      <c r="C18" s="212">
        <v>2059</v>
      </c>
      <c r="D18" s="212">
        <v>1139</v>
      </c>
      <c r="E18" s="212">
        <v>4508</v>
      </c>
      <c r="F18" s="212">
        <v>93</v>
      </c>
      <c r="G18" s="235">
        <v>4601</v>
      </c>
      <c r="I18" s="91"/>
      <c r="J18" s="91"/>
    </row>
    <row r="19" spans="1:18" ht="12.6" thickBot="1" x14ac:dyDescent="0.3">
      <c r="A19" s="139" t="s">
        <v>94</v>
      </c>
      <c r="B19" s="208">
        <v>0.70847548931585558</v>
      </c>
      <c r="C19" s="208">
        <v>0.4771198950303428</v>
      </c>
      <c r="D19" s="208">
        <v>0.60055508112724165</v>
      </c>
      <c r="E19" s="208">
        <v>0.62105935489757746</v>
      </c>
      <c r="F19" s="208">
        <v>0.76344086021505375</v>
      </c>
      <c r="G19" s="208">
        <v>0.62516614975631368</v>
      </c>
      <c r="I19" s="91"/>
      <c r="J19" s="91"/>
    </row>
    <row r="20" spans="1:18" ht="12.6" thickBot="1" x14ac:dyDescent="0.3">
      <c r="A20" s="177" t="s">
        <v>92</v>
      </c>
      <c r="B20" s="214">
        <v>0.17390913988148679</v>
      </c>
      <c r="C20" s="214">
        <v>0.18517303591930456</v>
      </c>
      <c r="D20" s="214">
        <v>0.15627668659265584</v>
      </c>
      <c r="E20" s="214">
        <v>0.17327432820840366</v>
      </c>
      <c r="F20" s="214">
        <v>9.3701996927803385E-2</v>
      </c>
      <c r="G20" s="214">
        <v>0.17097917589720868</v>
      </c>
    </row>
    <row r="21" spans="1:18" ht="12.6" thickBot="1" x14ac:dyDescent="0.3">
      <c r="A21" s="177" t="s">
        <v>93</v>
      </c>
      <c r="B21" s="214">
        <v>0.11761537080265756</v>
      </c>
      <c r="C21" s="214">
        <v>0.33770706905035264</v>
      </c>
      <c r="D21" s="214">
        <v>0.24316823228010248</v>
      </c>
      <c r="E21" s="214">
        <v>0.20566631689401887</v>
      </c>
      <c r="F21" s="214">
        <v>0.14285714285714285</v>
      </c>
      <c r="G21" s="214">
        <v>0.20385467434647764</v>
      </c>
    </row>
    <row r="22" spans="1:18" x14ac:dyDescent="0.25">
      <c r="A22" s="83"/>
      <c r="B22" s="86"/>
      <c r="C22" s="86"/>
      <c r="D22" s="86"/>
      <c r="E22" s="86"/>
      <c r="F22" s="86"/>
      <c r="G22" s="86"/>
    </row>
    <row r="23" spans="1:18" ht="12.6" thickBot="1" x14ac:dyDescent="0.3">
      <c r="A23" s="92"/>
    </row>
    <row r="24" spans="1:18" ht="14.25" customHeight="1" thickBot="1" x14ac:dyDescent="0.3">
      <c r="A24" s="178" t="s">
        <v>157</v>
      </c>
      <c r="B24" s="158">
        <v>0.6259567953733628</v>
      </c>
      <c r="C24" s="158">
        <v>0.35964912280701755</v>
      </c>
      <c r="D24" s="158">
        <v>0.42049861495844876</v>
      </c>
      <c r="E24" s="158">
        <v>0.51533172272811745</v>
      </c>
      <c r="F24" s="158">
        <v>0.6875</v>
      </c>
      <c r="G24" s="158">
        <v>0.51933200217825382</v>
      </c>
    </row>
    <row r="25" spans="1:18" s="80" customFormat="1" ht="14.25" customHeight="1" thickBot="1" x14ac:dyDescent="0.3">
      <c r="A25" s="180" t="s">
        <v>158</v>
      </c>
      <c r="B25" s="158">
        <v>0.2017349889436979</v>
      </c>
      <c r="C25" s="158">
        <v>0.19688109161793371</v>
      </c>
      <c r="D25" s="158">
        <v>0.18559556786703602</v>
      </c>
      <c r="E25" s="158">
        <v>0.19763984389518677</v>
      </c>
      <c r="F25" s="158">
        <v>0.14453125</v>
      </c>
      <c r="G25" s="158">
        <v>0.19640588128516973</v>
      </c>
      <c r="H25" s="314"/>
      <c r="I25" s="314"/>
      <c r="J25" s="314"/>
      <c r="K25" s="314"/>
      <c r="L25" s="314"/>
      <c r="M25" s="314"/>
      <c r="N25" s="314"/>
      <c r="O25" s="314"/>
      <c r="P25" s="314"/>
      <c r="Q25" s="314"/>
      <c r="R25" s="314"/>
    </row>
    <row r="26" spans="1:18" s="80" customFormat="1" ht="14.25" customHeight="1" thickBot="1" x14ac:dyDescent="0.3">
      <c r="A26" s="179" t="s">
        <v>159</v>
      </c>
      <c r="B26" s="158">
        <v>0.17230821568293928</v>
      </c>
      <c r="C26" s="158">
        <v>0.44346978557504874</v>
      </c>
      <c r="D26" s="158">
        <v>0.39390581717451523</v>
      </c>
      <c r="E26" s="158">
        <v>0.28702843337669576</v>
      </c>
      <c r="F26" s="158">
        <v>0.16796875</v>
      </c>
      <c r="G26" s="158">
        <v>0.28426211653657651</v>
      </c>
      <c r="H26" s="107"/>
      <c r="I26" s="107"/>
      <c r="J26" s="107"/>
      <c r="K26" s="107"/>
      <c r="L26" s="107"/>
      <c r="M26" s="107"/>
      <c r="N26" s="107"/>
      <c r="O26" s="107"/>
      <c r="P26" s="314"/>
      <c r="Q26" s="314"/>
      <c r="R26" s="314"/>
    </row>
    <row r="27" spans="1:18" x14ac:dyDescent="0.25">
      <c r="B27" s="95"/>
      <c r="C27" s="95"/>
      <c r="D27" s="95"/>
      <c r="E27" s="95"/>
      <c r="F27" s="95"/>
      <c r="G27" s="95"/>
    </row>
    <row r="28" spans="1:18" x14ac:dyDescent="0.25">
      <c r="B28" s="95"/>
      <c r="C28" s="95"/>
      <c r="D28" s="95"/>
      <c r="E28" s="95"/>
      <c r="F28" s="95"/>
      <c r="G28" s="95"/>
    </row>
    <row r="29" spans="1:18" x14ac:dyDescent="0.25">
      <c r="B29" s="95"/>
      <c r="C29" s="95"/>
      <c r="D29" s="95"/>
      <c r="E29" s="95"/>
      <c r="F29" s="95"/>
      <c r="G29" s="95"/>
    </row>
    <row r="30" spans="1:18" x14ac:dyDescent="0.25">
      <c r="B30" s="95"/>
      <c r="C30" s="95"/>
      <c r="D30" s="95"/>
      <c r="E30" s="95"/>
      <c r="F30" s="95"/>
      <c r="G30" s="95"/>
    </row>
    <row r="31" spans="1:18" ht="13.8" x14ac:dyDescent="0.3">
      <c r="A31" s="97" t="s">
        <v>172</v>
      </c>
    </row>
    <row r="33" spans="1:21" ht="20.25" customHeight="1" x14ac:dyDescent="0.25">
      <c r="A33" s="266" t="s">
        <v>259</v>
      </c>
      <c r="B33" s="266" t="s">
        <v>17</v>
      </c>
      <c r="C33" s="266"/>
      <c r="D33" s="266"/>
      <c r="E33" s="266"/>
      <c r="F33" s="266"/>
      <c r="G33" s="266"/>
      <c r="H33" s="304" t="s">
        <v>24</v>
      </c>
      <c r="I33" s="305"/>
      <c r="J33" s="305"/>
      <c r="K33" s="300"/>
      <c r="L33" s="304" t="s">
        <v>28</v>
      </c>
      <c r="M33" s="305"/>
      <c r="N33" s="305"/>
      <c r="O33" s="300"/>
      <c r="P33" s="301" t="s">
        <v>74</v>
      </c>
      <c r="Q33" s="302" t="s">
        <v>75</v>
      </c>
      <c r="R33" s="302" t="s">
        <v>13</v>
      </c>
    </row>
    <row r="34" spans="1:21" ht="24.6" thickBot="1" x14ac:dyDescent="0.3">
      <c r="A34" s="302"/>
      <c r="B34" s="152" t="s">
        <v>18</v>
      </c>
      <c r="C34" s="152" t="s">
        <v>19</v>
      </c>
      <c r="D34" s="152" t="s">
        <v>20</v>
      </c>
      <c r="E34" s="152" t="s">
        <v>21</v>
      </c>
      <c r="F34" s="152" t="s">
        <v>22</v>
      </c>
      <c r="G34" s="152" t="s">
        <v>23</v>
      </c>
      <c r="H34" s="152" t="s">
        <v>25</v>
      </c>
      <c r="I34" s="152" t="s">
        <v>26</v>
      </c>
      <c r="J34" s="152" t="s">
        <v>27</v>
      </c>
      <c r="K34" s="152" t="s">
        <v>126</v>
      </c>
      <c r="L34" s="152" t="s">
        <v>29</v>
      </c>
      <c r="M34" s="152" t="s">
        <v>30</v>
      </c>
      <c r="N34" s="152" t="s">
        <v>31</v>
      </c>
      <c r="O34" s="152" t="s">
        <v>32</v>
      </c>
      <c r="P34" s="315"/>
      <c r="Q34" s="303"/>
      <c r="R34" s="303"/>
    </row>
    <row r="35" spans="1:21" x14ac:dyDescent="0.25">
      <c r="A35" s="153" t="s">
        <v>265</v>
      </c>
      <c r="B35" s="154">
        <v>11104</v>
      </c>
      <c r="C35" s="154">
        <v>5560</v>
      </c>
      <c r="D35" s="154">
        <v>4051</v>
      </c>
      <c r="E35" s="154">
        <v>3</v>
      </c>
      <c r="F35" s="154">
        <v>435</v>
      </c>
      <c r="G35" s="154">
        <v>596</v>
      </c>
      <c r="H35" s="154">
        <v>390</v>
      </c>
      <c r="I35" s="154">
        <v>246</v>
      </c>
      <c r="J35" s="154">
        <v>2</v>
      </c>
      <c r="K35" s="154">
        <v>9</v>
      </c>
      <c r="L35" s="154">
        <v>31</v>
      </c>
      <c r="M35" s="154">
        <v>102</v>
      </c>
      <c r="N35" s="154">
        <v>37</v>
      </c>
      <c r="O35" s="154">
        <v>4</v>
      </c>
      <c r="P35" s="154">
        <v>21919</v>
      </c>
      <c r="Q35" s="154">
        <v>651</v>
      </c>
      <c r="R35" s="154">
        <v>22570</v>
      </c>
      <c r="T35" s="82"/>
      <c r="U35" s="80"/>
    </row>
    <row r="36" spans="1:21" x14ac:dyDescent="0.25">
      <c r="A36" s="85" t="s">
        <v>91</v>
      </c>
      <c r="B36" s="85">
        <v>7873</v>
      </c>
      <c r="C36" s="85">
        <v>2797</v>
      </c>
      <c r="D36" s="85">
        <v>2632</v>
      </c>
      <c r="E36" s="85">
        <v>2</v>
      </c>
      <c r="F36" s="85">
        <v>89</v>
      </c>
      <c r="G36" s="85">
        <v>175</v>
      </c>
      <c r="H36" s="85">
        <v>337</v>
      </c>
      <c r="I36" s="85">
        <v>150</v>
      </c>
      <c r="J36" s="85">
        <v>0</v>
      </c>
      <c r="K36" s="85">
        <v>6</v>
      </c>
      <c r="L36" s="85">
        <v>16</v>
      </c>
      <c r="M36" s="85">
        <v>23</v>
      </c>
      <c r="N36" s="85">
        <v>6</v>
      </c>
      <c r="O36" s="85">
        <v>4</v>
      </c>
      <c r="P36" s="85">
        <v>13613</v>
      </c>
      <c r="Q36" s="85">
        <v>497</v>
      </c>
      <c r="R36" s="85">
        <v>14110</v>
      </c>
      <c r="T36" s="82"/>
      <c r="U36" s="80"/>
    </row>
    <row r="37" spans="1:21" x14ac:dyDescent="0.25">
      <c r="A37" s="85" t="s">
        <v>90</v>
      </c>
      <c r="B37" s="85">
        <v>1931</v>
      </c>
      <c r="C37" s="85">
        <v>1048</v>
      </c>
      <c r="D37" s="85">
        <v>607</v>
      </c>
      <c r="E37" s="85">
        <v>1</v>
      </c>
      <c r="F37" s="85">
        <v>48</v>
      </c>
      <c r="G37" s="85">
        <v>107</v>
      </c>
      <c r="H37" s="85">
        <v>33</v>
      </c>
      <c r="I37" s="85">
        <v>26</v>
      </c>
      <c r="J37" s="85">
        <v>2</v>
      </c>
      <c r="K37" s="85">
        <v>0</v>
      </c>
      <c r="L37" s="85">
        <v>5</v>
      </c>
      <c r="M37" s="85">
        <v>33</v>
      </c>
      <c r="N37" s="85">
        <v>18</v>
      </c>
      <c r="O37" s="85">
        <v>0</v>
      </c>
      <c r="P37" s="85">
        <v>3798</v>
      </c>
      <c r="Q37" s="85">
        <v>61</v>
      </c>
      <c r="R37" s="85">
        <v>3859</v>
      </c>
      <c r="T37" s="82"/>
      <c r="U37" s="80"/>
    </row>
    <row r="38" spans="1:21" ht="12.6" thickBot="1" x14ac:dyDescent="0.3">
      <c r="A38" s="184" t="s">
        <v>88</v>
      </c>
      <c r="B38" s="184">
        <v>1300</v>
      </c>
      <c r="C38" s="184">
        <v>1715</v>
      </c>
      <c r="D38" s="184">
        <v>812</v>
      </c>
      <c r="E38" s="184">
        <v>0</v>
      </c>
      <c r="F38" s="184">
        <v>298</v>
      </c>
      <c r="G38" s="184">
        <v>314</v>
      </c>
      <c r="H38" s="184">
        <v>20</v>
      </c>
      <c r="I38" s="236">
        <v>70</v>
      </c>
      <c r="J38" s="184">
        <v>0</v>
      </c>
      <c r="K38" s="184">
        <v>3</v>
      </c>
      <c r="L38" s="184">
        <v>10</v>
      </c>
      <c r="M38" s="184">
        <v>46</v>
      </c>
      <c r="N38" s="184">
        <v>13</v>
      </c>
      <c r="O38" s="184">
        <v>0</v>
      </c>
      <c r="P38" s="184">
        <v>4508</v>
      </c>
      <c r="Q38" s="184">
        <v>93</v>
      </c>
      <c r="R38" s="184">
        <v>4601</v>
      </c>
      <c r="T38" s="82"/>
      <c r="U38" s="80"/>
    </row>
    <row r="39" spans="1:21" x14ac:dyDescent="0.25">
      <c r="A39" s="92"/>
    </row>
    <row r="40" spans="1:21" x14ac:dyDescent="0.25">
      <c r="A40" s="92"/>
    </row>
    <row r="41" spans="1:21" x14ac:dyDescent="0.25">
      <c r="B41" s="95"/>
      <c r="C41" s="95"/>
      <c r="D41" s="95"/>
      <c r="E41" s="95"/>
      <c r="F41" s="95"/>
      <c r="G41" s="95"/>
    </row>
    <row r="42" spans="1:21" x14ac:dyDescent="0.25">
      <c r="B42" s="95"/>
      <c r="C42" s="95"/>
      <c r="D42" s="95"/>
      <c r="E42" s="95"/>
      <c r="F42" s="95"/>
      <c r="G42" s="95"/>
    </row>
    <row r="43" spans="1:21" ht="27.6" customHeight="1" x14ac:dyDescent="0.3">
      <c r="A43" s="319" t="s">
        <v>173</v>
      </c>
      <c r="B43" s="258"/>
      <c r="C43" s="258"/>
      <c r="D43" s="258"/>
      <c r="E43" s="258"/>
      <c r="F43" s="258"/>
      <c r="G43" s="258"/>
    </row>
    <row r="45" spans="1:21" ht="23.25" customHeight="1" x14ac:dyDescent="0.25">
      <c r="A45" s="266" t="s">
        <v>260</v>
      </c>
      <c r="B45" s="304" t="s">
        <v>17</v>
      </c>
      <c r="C45" s="305"/>
      <c r="D45" s="300"/>
      <c r="E45" s="302" t="s">
        <v>89</v>
      </c>
      <c r="F45" s="302" t="s">
        <v>75</v>
      </c>
      <c r="G45" s="302" t="s">
        <v>13</v>
      </c>
    </row>
    <row r="46" spans="1:21" ht="19.5" customHeight="1" thickBot="1" x14ac:dyDescent="0.3">
      <c r="A46" s="266"/>
      <c r="B46" s="132" t="s">
        <v>69</v>
      </c>
      <c r="C46" s="132" t="s">
        <v>70</v>
      </c>
      <c r="D46" s="132" t="s">
        <v>71</v>
      </c>
      <c r="E46" s="308"/>
      <c r="F46" s="303"/>
      <c r="G46" s="303"/>
    </row>
    <row r="47" spans="1:21" x14ac:dyDescent="0.25">
      <c r="A47" s="182" t="s">
        <v>105</v>
      </c>
      <c r="B47" s="183"/>
      <c r="C47" s="182"/>
      <c r="D47" s="183"/>
      <c r="E47" s="182"/>
      <c r="F47" s="183"/>
      <c r="G47" s="182"/>
    </row>
    <row r="48" spans="1:21" x14ac:dyDescent="0.25">
      <c r="A48" s="76" t="s">
        <v>6</v>
      </c>
      <c r="B48" s="76">
        <v>3696</v>
      </c>
      <c r="C48" s="76">
        <v>1409</v>
      </c>
      <c r="D48" s="76">
        <v>1761</v>
      </c>
      <c r="E48" s="76">
        <v>6866</v>
      </c>
      <c r="F48" s="76">
        <v>331</v>
      </c>
      <c r="G48" s="76">
        <v>7197</v>
      </c>
      <c r="P48" s="91"/>
      <c r="Q48" s="91"/>
      <c r="R48" s="91"/>
    </row>
    <row r="49" spans="1:18" x14ac:dyDescent="0.25">
      <c r="A49" s="76" t="s">
        <v>7</v>
      </c>
      <c r="B49" s="76">
        <v>1382</v>
      </c>
      <c r="C49" s="76">
        <v>474</v>
      </c>
      <c r="D49" s="76">
        <v>433</v>
      </c>
      <c r="E49" s="76">
        <v>2289</v>
      </c>
      <c r="F49" s="76">
        <v>79</v>
      </c>
      <c r="G49" s="76">
        <v>2368</v>
      </c>
      <c r="P49" s="91"/>
      <c r="Q49" s="91"/>
      <c r="R49" s="91"/>
    </row>
    <row r="50" spans="1:18" x14ac:dyDescent="0.25">
      <c r="A50" s="76" t="s">
        <v>8</v>
      </c>
      <c r="B50" s="76">
        <v>1479</v>
      </c>
      <c r="C50" s="76">
        <v>618</v>
      </c>
      <c r="D50" s="76">
        <v>215</v>
      </c>
      <c r="E50" s="76">
        <v>2312</v>
      </c>
      <c r="F50" s="76">
        <v>51</v>
      </c>
      <c r="G50" s="76">
        <v>2363</v>
      </c>
      <c r="P50" s="91"/>
      <c r="Q50" s="91"/>
      <c r="R50" s="91"/>
    </row>
    <row r="51" spans="1:18" x14ac:dyDescent="0.25">
      <c r="A51" s="76" t="s">
        <v>9</v>
      </c>
      <c r="B51" s="76">
        <v>1061</v>
      </c>
      <c r="C51" s="76">
        <v>331</v>
      </c>
      <c r="D51" s="76">
        <v>324</v>
      </c>
      <c r="E51" s="76">
        <v>1716</v>
      </c>
      <c r="F51" s="76">
        <v>21</v>
      </c>
      <c r="G51" s="76">
        <v>1737</v>
      </c>
      <c r="P51" s="91"/>
      <c r="Q51" s="91"/>
      <c r="R51" s="91"/>
    </row>
    <row r="52" spans="1:18" x14ac:dyDescent="0.25">
      <c r="A52" s="76" t="s">
        <v>10</v>
      </c>
      <c r="B52" s="76">
        <v>273</v>
      </c>
      <c r="C52" s="76">
        <v>77</v>
      </c>
      <c r="D52" s="76">
        <v>80</v>
      </c>
      <c r="E52" s="76">
        <v>430</v>
      </c>
      <c r="F52" s="76">
        <v>15</v>
      </c>
      <c r="G52" s="76">
        <v>445</v>
      </c>
      <c r="P52" s="91"/>
      <c r="Q52" s="91"/>
      <c r="R52" s="91"/>
    </row>
    <row r="53" spans="1:18" ht="12.6" thickBot="1" x14ac:dyDescent="0.3">
      <c r="A53" s="139" t="s">
        <v>102</v>
      </c>
      <c r="B53" s="139">
        <v>7891</v>
      </c>
      <c r="C53" s="139">
        <v>2909</v>
      </c>
      <c r="D53" s="139">
        <v>2813</v>
      </c>
      <c r="E53" s="139">
        <v>13613</v>
      </c>
      <c r="F53" s="139">
        <v>497</v>
      </c>
      <c r="G53" s="139">
        <v>14110</v>
      </c>
      <c r="P53" s="91"/>
      <c r="Q53" s="91"/>
      <c r="R53" s="91"/>
    </row>
    <row r="54" spans="1:18" x14ac:dyDescent="0.25">
      <c r="A54" s="182" t="s">
        <v>106</v>
      </c>
      <c r="B54" s="183"/>
      <c r="C54" s="182"/>
      <c r="D54" s="183"/>
      <c r="E54" s="182"/>
      <c r="F54" s="183"/>
      <c r="G54" s="182"/>
      <c r="I54" s="91"/>
      <c r="J54" s="91"/>
      <c r="K54" s="91"/>
      <c r="L54" s="91"/>
      <c r="M54" s="91"/>
      <c r="N54" s="91"/>
      <c r="O54" s="91"/>
      <c r="P54" s="91"/>
      <c r="Q54" s="91"/>
      <c r="R54" s="91"/>
    </row>
    <row r="55" spans="1:18" x14ac:dyDescent="0.25">
      <c r="A55" s="76" t="s">
        <v>6</v>
      </c>
      <c r="B55" s="76">
        <v>455</v>
      </c>
      <c r="C55" s="76">
        <v>344</v>
      </c>
      <c r="D55" s="76">
        <v>273</v>
      </c>
      <c r="E55" s="76">
        <v>1072</v>
      </c>
      <c r="F55" s="76">
        <v>33</v>
      </c>
      <c r="G55" s="76">
        <v>1105</v>
      </c>
      <c r="H55" s="7"/>
      <c r="I55" s="91"/>
      <c r="J55" s="91"/>
      <c r="K55" s="91"/>
      <c r="L55" s="91"/>
      <c r="M55" s="91"/>
      <c r="N55" s="91"/>
      <c r="O55" s="91"/>
      <c r="P55" s="91"/>
      <c r="Q55" s="91"/>
      <c r="R55" s="91"/>
    </row>
    <row r="56" spans="1:18" x14ac:dyDescent="0.25">
      <c r="A56" s="76" t="s">
        <v>7</v>
      </c>
      <c r="B56" s="76">
        <v>435</v>
      </c>
      <c r="C56" s="76">
        <v>297</v>
      </c>
      <c r="D56" s="76">
        <v>203</v>
      </c>
      <c r="E56" s="76">
        <v>935</v>
      </c>
      <c r="F56" s="76">
        <v>16</v>
      </c>
      <c r="G56" s="76">
        <v>951</v>
      </c>
      <c r="H56" s="7"/>
      <c r="I56" s="91"/>
      <c r="J56" s="91"/>
      <c r="K56" s="91"/>
      <c r="L56" s="91"/>
      <c r="M56" s="91"/>
      <c r="N56" s="91"/>
      <c r="O56" s="91"/>
      <c r="P56" s="91"/>
      <c r="Q56" s="91"/>
      <c r="R56" s="91"/>
    </row>
    <row r="57" spans="1:18" x14ac:dyDescent="0.25">
      <c r="A57" s="76" t="s">
        <v>8</v>
      </c>
      <c r="B57" s="76">
        <v>555</v>
      </c>
      <c r="C57" s="76">
        <v>281</v>
      </c>
      <c r="D57" s="76">
        <v>129</v>
      </c>
      <c r="E57" s="76">
        <v>965</v>
      </c>
      <c r="F57" s="76">
        <v>6</v>
      </c>
      <c r="G57" s="76">
        <v>971</v>
      </c>
      <c r="H57" s="7"/>
      <c r="I57" s="91"/>
      <c r="J57" s="91"/>
      <c r="K57" s="91"/>
      <c r="L57" s="91"/>
      <c r="M57" s="91"/>
      <c r="N57" s="91"/>
      <c r="O57" s="91"/>
      <c r="P57" s="91"/>
      <c r="Q57" s="91"/>
      <c r="R57" s="91"/>
    </row>
    <row r="58" spans="1:18" x14ac:dyDescent="0.25">
      <c r="A58" s="76" t="s">
        <v>9</v>
      </c>
      <c r="B58" s="76">
        <v>334</v>
      </c>
      <c r="C58" s="76">
        <v>152</v>
      </c>
      <c r="D58" s="76">
        <v>85</v>
      </c>
      <c r="E58" s="76">
        <v>571</v>
      </c>
      <c r="F58" s="76">
        <v>2</v>
      </c>
      <c r="G58" s="76">
        <v>573</v>
      </c>
      <c r="H58" s="7"/>
      <c r="I58" s="91"/>
      <c r="J58" s="91"/>
      <c r="K58" s="91"/>
      <c r="L58" s="91"/>
      <c r="M58" s="91"/>
      <c r="N58" s="91"/>
      <c r="O58" s="91"/>
      <c r="P58" s="91"/>
      <c r="Q58" s="91"/>
      <c r="R58" s="91"/>
    </row>
    <row r="59" spans="1:18" x14ac:dyDescent="0.25">
      <c r="A59" s="76" t="s">
        <v>10</v>
      </c>
      <c r="B59" s="76">
        <v>158</v>
      </c>
      <c r="C59" s="76">
        <v>55</v>
      </c>
      <c r="D59" s="76">
        <v>42</v>
      </c>
      <c r="E59" s="76">
        <v>255</v>
      </c>
      <c r="F59" s="76">
        <v>4</v>
      </c>
      <c r="G59" s="76">
        <v>259</v>
      </c>
      <c r="H59" s="7"/>
      <c r="I59" s="91"/>
      <c r="J59" s="91"/>
      <c r="K59" s="91"/>
      <c r="L59" s="91"/>
      <c r="M59" s="91"/>
      <c r="N59" s="91"/>
      <c r="O59" s="91"/>
      <c r="P59" s="91"/>
      <c r="Q59" s="91"/>
      <c r="R59" s="91"/>
    </row>
    <row r="60" spans="1:18" ht="12.6" thickBot="1" x14ac:dyDescent="0.3">
      <c r="A60" s="139" t="s">
        <v>103</v>
      </c>
      <c r="B60" s="139">
        <v>1937</v>
      </c>
      <c r="C60" s="139">
        <v>1129</v>
      </c>
      <c r="D60" s="139">
        <v>732</v>
      </c>
      <c r="E60" s="139">
        <v>3798</v>
      </c>
      <c r="F60" s="139">
        <v>61</v>
      </c>
      <c r="G60" s="139">
        <v>3859</v>
      </c>
      <c r="H60" s="7"/>
      <c r="I60" s="91"/>
      <c r="J60" s="91"/>
      <c r="K60" s="91"/>
      <c r="L60" s="91"/>
      <c r="M60" s="91"/>
      <c r="N60" s="91"/>
      <c r="O60" s="91"/>
      <c r="P60" s="91"/>
      <c r="Q60" s="91"/>
      <c r="R60" s="91"/>
    </row>
    <row r="61" spans="1:18" x14ac:dyDescent="0.25">
      <c r="A61" s="182" t="s">
        <v>107</v>
      </c>
      <c r="B61" s="183"/>
      <c r="C61" s="182"/>
      <c r="D61" s="183"/>
      <c r="E61" s="182"/>
      <c r="F61" s="183"/>
      <c r="G61" s="182"/>
      <c r="H61" s="7"/>
      <c r="I61" s="91"/>
      <c r="J61" s="91"/>
      <c r="K61" s="91"/>
      <c r="L61" s="91"/>
      <c r="M61" s="91"/>
      <c r="N61" s="91"/>
      <c r="O61" s="91"/>
      <c r="P61" s="91"/>
      <c r="Q61" s="91"/>
      <c r="R61" s="91"/>
    </row>
    <row r="62" spans="1:18" x14ac:dyDescent="0.25">
      <c r="A62" s="76" t="s">
        <v>6</v>
      </c>
      <c r="B62" s="76">
        <v>203</v>
      </c>
      <c r="C62" s="76">
        <v>472</v>
      </c>
      <c r="D62" s="76">
        <v>417</v>
      </c>
      <c r="E62" s="76">
        <v>1092</v>
      </c>
      <c r="F62" s="76">
        <v>66</v>
      </c>
      <c r="G62" s="76">
        <v>1158</v>
      </c>
      <c r="H62" s="7"/>
      <c r="I62" s="91"/>
      <c r="J62" s="91"/>
      <c r="K62" s="91"/>
      <c r="L62" s="91"/>
      <c r="M62" s="91"/>
      <c r="N62" s="91"/>
      <c r="O62" s="91"/>
      <c r="P62" s="91"/>
      <c r="Q62" s="91"/>
      <c r="R62" s="91"/>
    </row>
    <row r="63" spans="1:18" x14ac:dyDescent="0.25">
      <c r="A63" s="76" t="s">
        <v>7</v>
      </c>
      <c r="B63" s="76">
        <v>219</v>
      </c>
      <c r="C63" s="76">
        <v>324</v>
      </c>
      <c r="D63" s="76">
        <v>213</v>
      </c>
      <c r="E63" s="76">
        <v>756</v>
      </c>
      <c r="F63" s="76">
        <v>7</v>
      </c>
      <c r="G63" s="76">
        <v>763</v>
      </c>
      <c r="H63" s="7"/>
      <c r="I63" s="91"/>
      <c r="J63" s="91"/>
      <c r="K63" s="91"/>
      <c r="L63" s="91"/>
      <c r="M63" s="91"/>
      <c r="N63" s="91"/>
      <c r="O63" s="91"/>
      <c r="P63" s="91"/>
      <c r="Q63" s="91"/>
      <c r="R63" s="91"/>
    </row>
    <row r="64" spans="1:18" x14ac:dyDescent="0.25">
      <c r="A64" s="76" t="s">
        <v>8</v>
      </c>
      <c r="B64" s="76">
        <v>351</v>
      </c>
      <c r="C64" s="76">
        <v>764</v>
      </c>
      <c r="D64" s="76">
        <v>247</v>
      </c>
      <c r="E64" s="76">
        <v>1362</v>
      </c>
      <c r="F64" s="76">
        <v>8</v>
      </c>
      <c r="G64" s="76">
        <v>1370</v>
      </c>
      <c r="H64" s="7"/>
      <c r="I64" s="91"/>
      <c r="J64" s="91"/>
      <c r="K64" s="91"/>
      <c r="L64" s="91"/>
      <c r="M64" s="91"/>
      <c r="N64" s="91"/>
      <c r="O64" s="91"/>
      <c r="P64" s="91"/>
      <c r="Q64" s="91"/>
      <c r="R64" s="91"/>
    </row>
    <row r="65" spans="1:19" x14ac:dyDescent="0.25">
      <c r="A65" s="76" t="s">
        <v>9</v>
      </c>
      <c r="B65" s="76">
        <v>437</v>
      </c>
      <c r="C65" s="76">
        <v>369</v>
      </c>
      <c r="D65" s="76">
        <v>173</v>
      </c>
      <c r="E65" s="76">
        <v>979</v>
      </c>
      <c r="F65" s="76">
        <v>3</v>
      </c>
      <c r="G65" s="76">
        <v>982</v>
      </c>
      <c r="H65" s="7"/>
      <c r="I65" s="91"/>
      <c r="J65" s="91"/>
      <c r="K65" s="91"/>
      <c r="L65" s="91"/>
      <c r="M65" s="91"/>
      <c r="N65" s="91"/>
      <c r="O65" s="91"/>
      <c r="P65" s="91"/>
      <c r="Q65" s="91"/>
      <c r="R65" s="91"/>
    </row>
    <row r="66" spans="1:19" x14ac:dyDescent="0.25">
      <c r="A66" s="76" t="s">
        <v>10</v>
      </c>
      <c r="B66" s="76">
        <v>100</v>
      </c>
      <c r="C66" s="76">
        <v>130</v>
      </c>
      <c r="D66" s="76">
        <v>89</v>
      </c>
      <c r="E66" s="76">
        <v>319</v>
      </c>
      <c r="F66" s="76">
        <v>9</v>
      </c>
      <c r="G66" s="76">
        <v>328</v>
      </c>
      <c r="H66" s="7"/>
      <c r="I66" s="91"/>
      <c r="J66" s="91"/>
      <c r="K66" s="91"/>
      <c r="L66" s="91"/>
      <c r="M66" s="91"/>
      <c r="N66" s="91"/>
      <c r="O66" s="91"/>
      <c r="P66" s="91"/>
      <c r="Q66" s="91"/>
      <c r="R66" s="91"/>
    </row>
    <row r="67" spans="1:19" ht="12.6" thickBot="1" x14ac:dyDescent="0.3">
      <c r="A67" s="139" t="s">
        <v>104</v>
      </c>
      <c r="B67" s="139">
        <v>1310</v>
      </c>
      <c r="C67" s="139">
        <v>2059</v>
      </c>
      <c r="D67" s="139">
        <v>1139</v>
      </c>
      <c r="E67" s="139">
        <v>4508</v>
      </c>
      <c r="F67" s="139">
        <v>93</v>
      </c>
      <c r="G67" s="139">
        <v>4601</v>
      </c>
      <c r="H67" s="7"/>
      <c r="I67" s="91"/>
      <c r="J67" s="91"/>
      <c r="K67" s="91"/>
      <c r="L67" s="91"/>
      <c r="M67" s="91"/>
      <c r="N67" s="91"/>
      <c r="O67" s="91"/>
      <c r="P67" s="91"/>
      <c r="Q67" s="91"/>
      <c r="R67" s="91"/>
    </row>
    <row r="68" spans="1:19" x14ac:dyDescent="0.25">
      <c r="A68" s="92"/>
      <c r="B68" s="7"/>
      <c r="C68" s="7"/>
      <c r="D68" s="7"/>
      <c r="E68" s="7"/>
      <c r="F68" s="7"/>
      <c r="G68" s="7"/>
      <c r="H68" s="7"/>
      <c r="I68" s="7"/>
      <c r="J68" s="7"/>
      <c r="K68" s="7"/>
      <c r="L68" s="7"/>
      <c r="M68" s="7"/>
      <c r="N68" s="7"/>
      <c r="O68" s="7"/>
      <c r="P68" s="7"/>
      <c r="Q68" s="7"/>
      <c r="R68" s="7"/>
      <c r="S68" s="7"/>
    </row>
    <row r="69" spans="1:19" x14ac:dyDescent="0.25">
      <c r="A69" s="92"/>
      <c r="H69" s="7"/>
      <c r="I69" s="7"/>
      <c r="J69" s="7"/>
      <c r="K69" s="7"/>
      <c r="L69" s="7"/>
      <c r="M69" s="7"/>
      <c r="N69" s="7"/>
      <c r="O69" s="7"/>
      <c r="P69" s="7"/>
      <c r="Q69" s="7"/>
      <c r="R69" s="7"/>
      <c r="S69" s="7"/>
    </row>
    <row r="70" spans="1:19" x14ac:dyDescent="0.25">
      <c r="A70" s="92"/>
      <c r="H70" s="7"/>
      <c r="I70" s="7"/>
      <c r="J70" s="7"/>
      <c r="K70" s="7"/>
      <c r="L70" s="7"/>
      <c r="M70" s="7"/>
      <c r="N70" s="7"/>
      <c r="O70" s="7"/>
      <c r="P70" s="7"/>
      <c r="Q70" s="7"/>
      <c r="R70" s="7"/>
      <c r="S70" s="7"/>
    </row>
    <row r="71" spans="1:19" ht="12.75" customHeight="1" x14ac:dyDescent="0.25">
      <c r="H71" s="7"/>
      <c r="I71" s="7"/>
      <c r="J71" s="7"/>
      <c r="K71" s="7"/>
      <c r="L71" s="7"/>
      <c r="M71" s="7"/>
      <c r="N71" s="7"/>
      <c r="O71" s="7"/>
      <c r="P71" s="7"/>
      <c r="Q71" s="7"/>
      <c r="R71" s="7"/>
      <c r="S71" s="7"/>
    </row>
    <row r="72" spans="1:19" ht="31.2" customHeight="1" x14ac:dyDescent="0.3">
      <c r="A72" s="278" t="s">
        <v>199</v>
      </c>
      <c r="B72" s="258"/>
      <c r="C72" s="258"/>
      <c r="D72" s="258"/>
      <c r="E72" s="258"/>
      <c r="F72" s="258"/>
      <c r="G72" s="258"/>
      <c r="S72" s="7"/>
    </row>
    <row r="73" spans="1:19" x14ac:dyDescent="0.25">
      <c r="S73" s="7"/>
    </row>
    <row r="74" spans="1:19" ht="19.5" customHeight="1" x14ac:dyDescent="0.25">
      <c r="A74" s="266" t="s">
        <v>260</v>
      </c>
      <c r="B74" s="304" t="s">
        <v>17</v>
      </c>
      <c r="C74" s="305"/>
      <c r="D74" s="300"/>
      <c r="E74" s="266" t="s">
        <v>89</v>
      </c>
      <c r="F74" s="302" t="s">
        <v>75</v>
      </c>
      <c r="G74" s="302" t="s">
        <v>13</v>
      </c>
      <c r="H74" s="7"/>
      <c r="I74" s="7"/>
      <c r="J74" s="7"/>
      <c r="K74" s="7"/>
      <c r="L74" s="7"/>
      <c r="M74" s="7"/>
      <c r="N74" s="7"/>
      <c r="O74" s="7"/>
      <c r="P74" s="7"/>
      <c r="Q74" s="7"/>
      <c r="R74" s="7"/>
      <c r="S74" s="7"/>
    </row>
    <row r="75" spans="1:19" ht="23.25" customHeight="1" thickBot="1" x14ac:dyDescent="0.3">
      <c r="A75" s="266"/>
      <c r="B75" s="132" t="s">
        <v>69</v>
      </c>
      <c r="C75" s="132" t="s">
        <v>70</v>
      </c>
      <c r="D75" s="132" t="s">
        <v>71</v>
      </c>
      <c r="E75" s="266"/>
      <c r="F75" s="303"/>
      <c r="G75" s="303"/>
      <c r="H75" s="7"/>
      <c r="I75" s="7"/>
      <c r="J75" s="7"/>
      <c r="K75" s="7"/>
      <c r="L75" s="7"/>
      <c r="M75" s="7"/>
      <c r="N75" s="7"/>
      <c r="O75" s="7"/>
      <c r="P75" s="7"/>
      <c r="Q75" s="7"/>
      <c r="R75" s="7"/>
      <c r="S75" s="7"/>
    </row>
    <row r="76" spans="1:19" x14ac:dyDescent="0.25">
      <c r="A76" s="182" t="s">
        <v>105</v>
      </c>
      <c r="B76" s="183"/>
      <c r="C76" s="182"/>
      <c r="D76" s="183"/>
      <c r="E76" s="182"/>
      <c r="F76" s="183"/>
      <c r="G76" s="182"/>
      <c r="I76" s="7"/>
      <c r="J76" s="7"/>
      <c r="K76" s="7"/>
      <c r="L76" s="7"/>
      <c r="M76" s="7"/>
      <c r="N76" s="7"/>
      <c r="O76" s="7"/>
      <c r="P76" s="7"/>
      <c r="Q76" s="7"/>
      <c r="R76" s="7"/>
      <c r="S76" s="7"/>
    </row>
    <row r="77" spans="1:19" x14ac:dyDescent="0.25">
      <c r="A77" s="76" t="s">
        <v>6</v>
      </c>
      <c r="B77" s="84">
        <v>0.84887459807073951</v>
      </c>
      <c r="C77" s="84">
        <v>0.63325842696629209</v>
      </c>
      <c r="D77" s="84">
        <v>0.71848225214198291</v>
      </c>
      <c r="E77" s="84">
        <v>0.76035437430786268</v>
      </c>
      <c r="F77" s="84">
        <v>0.76976744186046508</v>
      </c>
      <c r="G77" s="84">
        <v>0.76078224101479919</v>
      </c>
      <c r="H77" s="88"/>
      <c r="I77" s="7"/>
      <c r="J77" s="7"/>
      <c r="K77" s="7"/>
      <c r="L77" s="7"/>
      <c r="M77" s="7"/>
      <c r="N77" s="7"/>
      <c r="O77" s="7"/>
      <c r="P77" s="7"/>
      <c r="Q77" s="7"/>
      <c r="R77" s="7"/>
      <c r="S77" s="7"/>
    </row>
    <row r="78" spans="1:19" x14ac:dyDescent="0.25">
      <c r="A78" s="76" t="s">
        <v>7</v>
      </c>
      <c r="B78" s="84">
        <v>0.67878192534381143</v>
      </c>
      <c r="C78" s="84">
        <v>0.43287671232876712</v>
      </c>
      <c r="D78" s="84">
        <v>0.51001177856301527</v>
      </c>
      <c r="E78" s="84">
        <v>0.57512562814070356</v>
      </c>
      <c r="F78" s="84">
        <v>0.77450980392156865</v>
      </c>
      <c r="G78" s="84">
        <v>0.58010779029887305</v>
      </c>
      <c r="H78" s="88"/>
      <c r="I78" s="7"/>
      <c r="J78" s="7"/>
      <c r="K78" s="7"/>
      <c r="L78" s="7"/>
      <c r="M78" s="7"/>
      <c r="N78" s="7"/>
      <c r="O78" s="7"/>
      <c r="P78" s="7"/>
      <c r="Q78" s="7"/>
      <c r="R78" s="7"/>
      <c r="S78" s="7"/>
    </row>
    <row r="79" spans="1:19" x14ac:dyDescent="0.25">
      <c r="A79" s="76" t="s">
        <v>8</v>
      </c>
      <c r="B79" s="213">
        <v>0.62012578616352199</v>
      </c>
      <c r="C79" s="213">
        <v>0.37161755862898377</v>
      </c>
      <c r="D79" s="213">
        <v>0.36379018612521152</v>
      </c>
      <c r="E79" s="213">
        <v>0.49838327225695195</v>
      </c>
      <c r="F79" s="213">
        <v>0.7846153846153846</v>
      </c>
      <c r="G79" s="84">
        <v>0.50233843537414968</v>
      </c>
      <c r="H79" s="88"/>
      <c r="I79" s="7"/>
      <c r="J79" s="7"/>
      <c r="K79" s="7"/>
      <c r="L79" s="7"/>
      <c r="M79" s="7"/>
      <c r="N79" s="7"/>
      <c r="O79" s="7"/>
      <c r="P79" s="7"/>
      <c r="Q79" s="7"/>
      <c r="R79" s="7"/>
      <c r="S79" s="7"/>
    </row>
    <row r="80" spans="1:19" x14ac:dyDescent="0.25">
      <c r="A80" s="76" t="s">
        <v>9</v>
      </c>
      <c r="B80" s="213">
        <v>0.57914847161572047</v>
      </c>
      <c r="C80" s="213">
        <v>0.38849765258215962</v>
      </c>
      <c r="D80" s="213">
        <v>0.55670103092783507</v>
      </c>
      <c r="E80" s="213">
        <v>0.52541334966319653</v>
      </c>
      <c r="F80" s="213">
        <v>0.80769230769230771</v>
      </c>
      <c r="G80" s="84">
        <v>0.52764277035236939</v>
      </c>
      <c r="H80" s="88"/>
      <c r="I80" s="7"/>
      <c r="J80" s="7"/>
      <c r="K80" s="7"/>
      <c r="L80" s="7"/>
      <c r="M80" s="7"/>
      <c r="N80" s="7"/>
      <c r="O80" s="7"/>
      <c r="P80" s="7"/>
      <c r="Q80" s="7"/>
      <c r="R80" s="7"/>
      <c r="S80" s="7"/>
    </row>
    <row r="81" spans="1:19" x14ac:dyDescent="0.25">
      <c r="A81" s="76" t="s">
        <v>10</v>
      </c>
      <c r="B81" s="213">
        <v>0.51412429378531077</v>
      </c>
      <c r="C81" s="213">
        <v>0.29389312977099236</v>
      </c>
      <c r="D81" s="213">
        <v>0.37914691943127959</v>
      </c>
      <c r="E81" s="213">
        <v>0.42828685258964144</v>
      </c>
      <c r="F81" s="213">
        <v>0.5357142857142857</v>
      </c>
      <c r="G81" s="84">
        <v>0.43120155038759689</v>
      </c>
      <c r="H81" s="88"/>
      <c r="I81" s="7"/>
      <c r="J81" s="7"/>
      <c r="K81" s="7"/>
      <c r="L81" s="7"/>
      <c r="M81" s="7"/>
      <c r="N81" s="7"/>
      <c r="O81" s="7"/>
      <c r="P81" s="7"/>
      <c r="Q81" s="7"/>
      <c r="R81" s="7"/>
      <c r="S81" s="7"/>
    </row>
    <row r="82" spans="1:19" ht="12.6" thickBot="1" x14ac:dyDescent="0.3">
      <c r="A82" s="141" t="s">
        <v>95</v>
      </c>
      <c r="B82" s="208">
        <v>0.70847548931585558</v>
      </c>
      <c r="C82" s="208">
        <v>0.4771198950303428</v>
      </c>
      <c r="D82" s="208">
        <v>0.60055508112724165</v>
      </c>
      <c r="E82" s="208">
        <v>0.62105935489757746</v>
      </c>
      <c r="F82" s="208">
        <v>0.76344086021505375</v>
      </c>
      <c r="G82" s="141">
        <v>0.62516614975631368</v>
      </c>
      <c r="H82" s="88"/>
      <c r="I82" s="7"/>
      <c r="J82" s="7"/>
      <c r="K82" s="7"/>
      <c r="L82" s="7"/>
      <c r="M82" s="7"/>
      <c r="N82" s="7"/>
      <c r="O82" s="7"/>
      <c r="P82" s="7"/>
      <c r="Q82" s="7"/>
      <c r="R82" s="7"/>
      <c r="S82" s="7"/>
    </row>
    <row r="83" spans="1:19" ht="12" customHeight="1" x14ac:dyDescent="0.25">
      <c r="A83" s="182" t="s">
        <v>106</v>
      </c>
      <c r="B83" s="237"/>
      <c r="C83" s="238"/>
      <c r="D83" s="237"/>
      <c r="E83" s="238"/>
      <c r="F83" s="237"/>
      <c r="G83" s="182"/>
      <c r="I83" s="7"/>
      <c r="J83" s="7"/>
      <c r="K83" s="7"/>
      <c r="L83" s="7"/>
      <c r="M83" s="7"/>
      <c r="N83" s="7"/>
      <c r="O83" s="7"/>
      <c r="P83" s="7"/>
      <c r="Q83" s="7"/>
      <c r="R83" s="7"/>
      <c r="S83" s="7"/>
    </row>
    <row r="84" spans="1:19" x14ac:dyDescent="0.25">
      <c r="A84" s="76" t="s">
        <v>6</v>
      </c>
      <c r="B84" s="213">
        <v>0.1045016077170418</v>
      </c>
      <c r="C84" s="213">
        <v>0.1546067415730337</v>
      </c>
      <c r="D84" s="213">
        <v>0.11138310893512852</v>
      </c>
      <c r="E84" s="213">
        <v>0.11871539313399779</v>
      </c>
      <c r="F84" s="213">
        <v>7.6744186046511634E-2</v>
      </c>
      <c r="G84" s="84">
        <v>0.11680761099365751</v>
      </c>
      <c r="H84" s="88"/>
      <c r="I84" s="7"/>
      <c r="J84" s="7"/>
      <c r="K84" s="7"/>
      <c r="L84" s="7"/>
      <c r="M84" s="7"/>
      <c r="N84" s="7"/>
      <c r="O84" s="7"/>
      <c r="P84" s="7"/>
      <c r="Q84" s="7"/>
      <c r="R84" s="7"/>
      <c r="S84" s="7"/>
    </row>
    <row r="85" spans="1:19" x14ac:dyDescent="0.25">
      <c r="A85" s="76" t="s">
        <v>7</v>
      </c>
      <c r="B85" s="213">
        <v>0.21365422396856582</v>
      </c>
      <c r="C85" s="213">
        <v>0.27123287671232876</v>
      </c>
      <c r="D85" s="213">
        <v>0.23910482921083628</v>
      </c>
      <c r="E85" s="213">
        <v>0.23492462311557788</v>
      </c>
      <c r="F85" s="213">
        <v>0.15686274509803921</v>
      </c>
      <c r="G85" s="84">
        <v>0.23297403233708966</v>
      </c>
      <c r="H85" s="88"/>
      <c r="I85" s="7"/>
      <c r="J85" s="7"/>
      <c r="K85" s="7"/>
      <c r="L85" s="7"/>
      <c r="M85" s="7"/>
      <c r="N85" s="7"/>
      <c r="O85" s="7"/>
      <c r="P85" s="7"/>
      <c r="Q85" s="7"/>
      <c r="R85" s="7"/>
      <c r="S85" s="7"/>
    </row>
    <row r="86" spans="1:19" x14ac:dyDescent="0.25">
      <c r="A86" s="76" t="s">
        <v>8</v>
      </c>
      <c r="B86" s="213">
        <v>0.23270440251572327</v>
      </c>
      <c r="C86" s="213">
        <v>0.16897173782321107</v>
      </c>
      <c r="D86" s="213">
        <v>0.21827411167512689</v>
      </c>
      <c r="E86" s="213">
        <v>0.20801896960551844</v>
      </c>
      <c r="F86" s="213">
        <v>9.2307692307692313E-2</v>
      </c>
      <c r="G86" s="84">
        <v>0.20642006802721088</v>
      </c>
      <c r="H86" s="88"/>
      <c r="I86" s="7"/>
      <c r="J86" s="7"/>
      <c r="K86" s="7"/>
      <c r="L86" s="7"/>
      <c r="M86" s="7"/>
      <c r="N86" s="7"/>
      <c r="O86" s="7"/>
      <c r="P86" s="7"/>
      <c r="Q86" s="7"/>
      <c r="R86" s="7"/>
      <c r="S86" s="7"/>
    </row>
    <row r="87" spans="1:19" x14ac:dyDescent="0.25">
      <c r="A87" s="76" t="s">
        <v>9</v>
      </c>
      <c r="B87" s="213">
        <v>0.18231441048034935</v>
      </c>
      <c r="C87" s="213">
        <v>0.17840375586854459</v>
      </c>
      <c r="D87" s="213">
        <v>0.14604810996563575</v>
      </c>
      <c r="E87" s="213">
        <v>0.17483159828536435</v>
      </c>
      <c r="F87" s="213">
        <v>7.6923076923076927E-2</v>
      </c>
      <c r="G87" s="84">
        <v>0.17405832320777642</v>
      </c>
      <c r="H87" s="88"/>
      <c r="I87" s="7"/>
      <c r="J87" s="7"/>
      <c r="K87" s="7"/>
      <c r="L87" s="7"/>
      <c r="M87" s="7"/>
      <c r="N87" s="7"/>
      <c r="O87" s="7"/>
      <c r="P87" s="7"/>
      <c r="Q87" s="7"/>
      <c r="R87" s="7"/>
      <c r="S87" s="7"/>
    </row>
    <row r="88" spans="1:19" x14ac:dyDescent="0.25">
      <c r="A88" s="76" t="s">
        <v>10</v>
      </c>
      <c r="B88" s="213">
        <v>0.2975517890772128</v>
      </c>
      <c r="C88" s="213">
        <v>0.20992366412213739</v>
      </c>
      <c r="D88" s="213">
        <v>0.1990521327014218</v>
      </c>
      <c r="E88" s="213">
        <v>0.25398406374501992</v>
      </c>
      <c r="F88" s="213">
        <v>0.14285714285714285</v>
      </c>
      <c r="G88" s="84">
        <v>0.25096899224806202</v>
      </c>
      <c r="H88" s="88"/>
      <c r="I88" s="7"/>
      <c r="J88" s="7"/>
      <c r="K88" s="7"/>
      <c r="L88" s="7"/>
      <c r="M88" s="7"/>
      <c r="N88" s="7"/>
      <c r="O88" s="7"/>
      <c r="P88" s="7"/>
      <c r="Q88" s="7"/>
      <c r="R88" s="7"/>
      <c r="S88" s="7"/>
    </row>
    <row r="89" spans="1:19" ht="12.6" thickBot="1" x14ac:dyDescent="0.3">
      <c r="A89" s="141" t="s">
        <v>96</v>
      </c>
      <c r="B89" s="208">
        <v>0.17390913988148679</v>
      </c>
      <c r="C89" s="208">
        <v>0.18517303591930456</v>
      </c>
      <c r="D89" s="208">
        <v>0.15627668659265584</v>
      </c>
      <c r="E89" s="208">
        <v>0.17327432820840366</v>
      </c>
      <c r="F89" s="208">
        <v>9.3701996927803385E-2</v>
      </c>
      <c r="G89" s="141">
        <v>0.17097917589720868</v>
      </c>
      <c r="H89" s="88"/>
      <c r="I89" s="7"/>
      <c r="J89" s="7"/>
      <c r="K89" s="7"/>
      <c r="L89" s="7"/>
      <c r="M89" s="7"/>
      <c r="N89" s="7"/>
      <c r="O89" s="7"/>
      <c r="P89" s="7"/>
      <c r="Q89" s="7"/>
      <c r="R89" s="7"/>
      <c r="S89" s="7"/>
    </row>
    <row r="90" spans="1:19" x14ac:dyDescent="0.25">
      <c r="A90" s="182" t="s">
        <v>107</v>
      </c>
      <c r="B90" s="237"/>
      <c r="C90" s="238"/>
      <c r="D90" s="237"/>
      <c r="E90" s="238"/>
      <c r="F90" s="237"/>
      <c r="G90" s="182"/>
      <c r="I90" s="7"/>
      <c r="J90" s="7"/>
      <c r="K90" s="7"/>
      <c r="L90" s="7"/>
      <c r="M90" s="7"/>
      <c r="N90" s="7"/>
      <c r="O90" s="7"/>
      <c r="P90" s="7"/>
      <c r="Q90" s="7"/>
      <c r="R90" s="7"/>
      <c r="S90" s="7"/>
    </row>
    <row r="91" spans="1:19" x14ac:dyDescent="0.25">
      <c r="A91" s="76" t="s">
        <v>6</v>
      </c>
      <c r="B91" s="213">
        <v>4.6623794212218649E-2</v>
      </c>
      <c r="C91" s="213">
        <v>0.21213483146067416</v>
      </c>
      <c r="D91" s="213">
        <v>0.1701346389228886</v>
      </c>
      <c r="E91" s="213">
        <v>0.12093023255813953</v>
      </c>
      <c r="F91" s="213">
        <v>0.15348837209302327</v>
      </c>
      <c r="G91" s="84">
        <v>0.12241014799154334</v>
      </c>
      <c r="H91" s="88"/>
      <c r="I91" s="7"/>
      <c r="J91" s="7"/>
      <c r="K91" s="7"/>
      <c r="L91" s="7"/>
      <c r="M91" s="7"/>
      <c r="N91" s="7"/>
      <c r="O91" s="7"/>
      <c r="P91" s="7"/>
      <c r="Q91" s="7"/>
      <c r="R91" s="7"/>
      <c r="S91" s="7"/>
    </row>
    <row r="92" spans="1:19" x14ac:dyDescent="0.25">
      <c r="A92" s="76" t="s">
        <v>7</v>
      </c>
      <c r="B92" s="213">
        <v>0.10756385068762279</v>
      </c>
      <c r="C92" s="213">
        <v>0.29589041095890412</v>
      </c>
      <c r="D92" s="213">
        <v>0.25088339222614842</v>
      </c>
      <c r="E92" s="213">
        <v>0.18994974874371859</v>
      </c>
      <c r="F92" s="213">
        <v>6.8627450980392163E-2</v>
      </c>
      <c r="G92" s="84">
        <v>0.18691817736403724</v>
      </c>
      <c r="H92" s="88"/>
      <c r="I92" s="7"/>
      <c r="J92" s="7"/>
      <c r="K92" s="7"/>
      <c r="L92" s="7"/>
      <c r="M92" s="7"/>
      <c r="N92" s="7"/>
      <c r="O92" s="7"/>
      <c r="P92" s="7"/>
      <c r="Q92" s="7"/>
      <c r="R92" s="7"/>
      <c r="S92" s="7"/>
    </row>
    <row r="93" spans="1:19" x14ac:dyDescent="0.25">
      <c r="A93" s="76" t="s">
        <v>8</v>
      </c>
      <c r="B93" s="213">
        <v>0.14716981132075471</v>
      </c>
      <c r="C93" s="213">
        <v>0.45941070354780517</v>
      </c>
      <c r="D93" s="213">
        <v>0.41793570219966159</v>
      </c>
      <c r="E93" s="213">
        <v>0.29359775813752964</v>
      </c>
      <c r="F93" s="213">
        <v>0.12307692307692308</v>
      </c>
      <c r="G93" s="84">
        <v>0.29124149659863946</v>
      </c>
      <c r="H93" s="88"/>
      <c r="I93" s="7"/>
      <c r="J93" s="7"/>
      <c r="K93" s="7"/>
      <c r="L93" s="7"/>
      <c r="M93" s="7"/>
      <c r="N93" s="7"/>
      <c r="O93" s="7"/>
      <c r="P93" s="7"/>
      <c r="Q93" s="7"/>
      <c r="R93" s="7"/>
      <c r="S93" s="7"/>
    </row>
    <row r="94" spans="1:19" x14ac:dyDescent="0.25">
      <c r="A94" s="76" t="s">
        <v>9</v>
      </c>
      <c r="B94" s="213">
        <v>0.23853711790393012</v>
      </c>
      <c r="C94" s="213">
        <v>0.43309859154929575</v>
      </c>
      <c r="D94" s="213">
        <v>0.29725085910652921</v>
      </c>
      <c r="E94" s="213">
        <v>0.29975505205143904</v>
      </c>
      <c r="F94" s="213">
        <v>0.11538461538461539</v>
      </c>
      <c r="G94" s="84">
        <v>0.29829890643985418</v>
      </c>
      <c r="H94" s="88"/>
      <c r="I94" s="7"/>
      <c r="J94" s="7"/>
      <c r="K94" s="7"/>
      <c r="L94" s="7"/>
      <c r="M94" s="7"/>
      <c r="N94" s="7"/>
      <c r="O94" s="7"/>
      <c r="P94" s="7"/>
      <c r="Q94" s="7"/>
      <c r="R94" s="7"/>
      <c r="S94" s="7"/>
    </row>
    <row r="95" spans="1:19" x14ac:dyDescent="0.25">
      <c r="A95" s="76" t="s">
        <v>10</v>
      </c>
      <c r="B95" s="213">
        <v>0.18832391713747645</v>
      </c>
      <c r="C95" s="213">
        <v>0.49618320610687022</v>
      </c>
      <c r="D95" s="213">
        <v>0.4218009478672986</v>
      </c>
      <c r="E95" s="213">
        <v>0.31772908366533864</v>
      </c>
      <c r="F95" s="213">
        <v>0.32142857142857145</v>
      </c>
      <c r="G95" s="84">
        <v>0.31782945736434109</v>
      </c>
      <c r="H95" s="88"/>
      <c r="I95" s="7"/>
      <c r="J95" s="7"/>
      <c r="K95" s="7"/>
      <c r="L95" s="7"/>
      <c r="M95" s="7"/>
      <c r="N95" s="7"/>
      <c r="O95" s="7"/>
      <c r="P95" s="7"/>
      <c r="Q95" s="7"/>
      <c r="R95" s="7"/>
      <c r="S95" s="7"/>
    </row>
    <row r="96" spans="1:19" ht="12.6" thickBot="1" x14ac:dyDescent="0.3">
      <c r="A96" s="139" t="s">
        <v>104</v>
      </c>
      <c r="B96" s="208">
        <v>0.11761537080265756</v>
      </c>
      <c r="C96" s="208">
        <v>0.33770706905035264</v>
      </c>
      <c r="D96" s="208">
        <v>0.24316823228010248</v>
      </c>
      <c r="E96" s="208">
        <v>0.20566631689401887</v>
      </c>
      <c r="F96" s="208">
        <v>0.14285714285714285</v>
      </c>
      <c r="G96" s="141">
        <v>0.20385467434647764</v>
      </c>
      <c r="H96" s="88"/>
      <c r="I96" s="7"/>
      <c r="J96" s="7"/>
      <c r="K96" s="7"/>
      <c r="L96" s="7"/>
      <c r="M96" s="7"/>
      <c r="N96" s="7"/>
      <c r="O96" s="7"/>
      <c r="P96" s="7"/>
      <c r="Q96" s="7"/>
      <c r="R96" s="7"/>
      <c r="S96" s="7"/>
    </row>
    <row r="97" spans="1:19" x14ac:dyDescent="0.25">
      <c r="A97" s="92"/>
      <c r="I97" s="7"/>
      <c r="J97" s="7"/>
      <c r="K97" s="7"/>
      <c r="L97" s="7"/>
      <c r="M97" s="7"/>
      <c r="N97" s="7"/>
      <c r="O97" s="7"/>
      <c r="P97" s="7"/>
      <c r="Q97" s="7"/>
      <c r="R97" s="7"/>
      <c r="S97" s="7"/>
    </row>
    <row r="98" spans="1:19" ht="12.75" customHeight="1" x14ac:dyDescent="0.25">
      <c r="A98" s="92"/>
      <c r="B98" s="90"/>
      <c r="C98" s="90"/>
      <c r="D98" s="90"/>
      <c r="E98" s="90"/>
      <c r="F98" s="90"/>
      <c r="G98" s="90"/>
      <c r="I98" s="7"/>
      <c r="J98" s="7"/>
      <c r="K98" s="7"/>
      <c r="L98" s="7"/>
      <c r="M98" s="7"/>
      <c r="N98" s="7"/>
      <c r="O98" s="7"/>
      <c r="P98" s="7"/>
      <c r="Q98" s="7"/>
      <c r="R98" s="7"/>
      <c r="S98" s="7"/>
    </row>
    <row r="99" spans="1:19" x14ac:dyDescent="0.25">
      <c r="A99" s="92"/>
      <c r="B99" s="90"/>
      <c r="C99" s="90"/>
      <c r="D99" s="90"/>
      <c r="E99" s="90"/>
      <c r="F99" s="90"/>
      <c r="G99" s="90"/>
      <c r="P99" s="219"/>
      <c r="Q99" s="219"/>
    </row>
    <row r="100" spans="1:19" x14ac:dyDescent="0.25">
      <c r="A100" s="92"/>
      <c r="B100" s="90"/>
      <c r="C100" s="90"/>
      <c r="D100" s="90"/>
      <c r="E100" s="90"/>
      <c r="F100" s="90"/>
      <c r="G100" s="90"/>
      <c r="P100" s="219"/>
      <c r="Q100" s="219"/>
    </row>
    <row r="101" spans="1:19" ht="24.6" customHeight="1" x14ac:dyDescent="0.3">
      <c r="A101" s="319" t="s">
        <v>174</v>
      </c>
      <c r="B101" s="258"/>
      <c r="C101" s="258"/>
      <c r="D101" s="258"/>
      <c r="E101" s="258"/>
      <c r="F101" s="258"/>
      <c r="G101" s="258"/>
      <c r="P101" s="219"/>
      <c r="Q101" s="219"/>
    </row>
    <row r="102" spans="1:19" x14ac:dyDescent="0.25">
      <c r="P102" s="219"/>
      <c r="Q102" s="219"/>
    </row>
    <row r="103" spans="1:19" ht="22.5" customHeight="1" x14ac:dyDescent="0.25">
      <c r="A103" s="266" t="s">
        <v>261</v>
      </c>
      <c r="B103" s="304" t="s">
        <v>17</v>
      </c>
      <c r="C103" s="305"/>
      <c r="D103" s="300"/>
      <c r="E103" s="266" t="s">
        <v>89</v>
      </c>
      <c r="F103" s="302" t="s">
        <v>75</v>
      </c>
      <c r="G103" s="302" t="s">
        <v>13</v>
      </c>
      <c r="P103" s="219"/>
      <c r="Q103" s="219"/>
    </row>
    <row r="104" spans="1:19" ht="24.75" customHeight="1" thickBot="1" x14ac:dyDescent="0.3">
      <c r="A104" s="266"/>
      <c r="B104" s="132" t="s">
        <v>69</v>
      </c>
      <c r="C104" s="132" t="s">
        <v>70</v>
      </c>
      <c r="D104" s="132" t="s">
        <v>71</v>
      </c>
      <c r="E104" s="266"/>
      <c r="F104" s="303"/>
      <c r="G104" s="303"/>
    </row>
    <row r="105" spans="1:19" x14ac:dyDescent="0.25">
      <c r="A105" s="182" t="s">
        <v>105</v>
      </c>
      <c r="B105" s="183"/>
      <c r="C105" s="182"/>
      <c r="D105" s="183"/>
      <c r="E105" s="182"/>
      <c r="F105" s="183"/>
      <c r="G105" s="182"/>
    </row>
    <row r="106" spans="1:19" x14ac:dyDescent="0.25">
      <c r="A106" s="76" t="s">
        <v>44</v>
      </c>
      <c r="B106" s="76">
        <v>687</v>
      </c>
      <c r="C106" s="76">
        <v>232</v>
      </c>
      <c r="D106" s="76">
        <v>237</v>
      </c>
      <c r="E106" s="76">
        <v>1156</v>
      </c>
      <c r="F106" s="76">
        <v>25</v>
      </c>
      <c r="G106" s="76">
        <v>1181</v>
      </c>
      <c r="I106" s="91"/>
      <c r="J106" s="91"/>
      <c r="K106" s="91"/>
      <c r="L106" s="91"/>
      <c r="M106" s="91"/>
      <c r="N106" s="91"/>
      <c r="O106" s="91"/>
      <c r="P106" s="88"/>
    </row>
    <row r="107" spans="1:19" x14ac:dyDescent="0.25">
      <c r="A107" s="76" t="s">
        <v>45</v>
      </c>
      <c r="B107" s="76">
        <v>495</v>
      </c>
      <c r="C107" s="76">
        <v>170</v>
      </c>
      <c r="D107" s="76">
        <v>186</v>
      </c>
      <c r="E107" s="76">
        <v>851</v>
      </c>
      <c r="F107" s="76">
        <v>2</v>
      </c>
      <c r="G107" s="76">
        <v>853</v>
      </c>
      <c r="I107" s="91"/>
      <c r="J107" s="91"/>
      <c r="K107" s="91"/>
      <c r="L107" s="91"/>
      <c r="M107" s="91"/>
      <c r="N107" s="91"/>
      <c r="O107" s="91"/>
      <c r="P107" s="88"/>
    </row>
    <row r="108" spans="1:19" x14ac:dyDescent="0.25">
      <c r="A108" s="76" t="s">
        <v>46</v>
      </c>
      <c r="B108" s="76">
        <v>1991</v>
      </c>
      <c r="C108" s="76">
        <v>724</v>
      </c>
      <c r="D108" s="76">
        <v>960</v>
      </c>
      <c r="E108" s="76">
        <v>3675</v>
      </c>
      <c r="F108" s="76">
        <v>15</v>
      </c>
      <c r="G108" s="76">
        <v>3690</v>
      </c>
      <c r="I108" s="91"/>
      <c r="J108" s="91"/>
      <c r="K108" s="91"/>
      <c r="L108" s="91"/>
      <c r="M108" s="91"/>
      <c r="N108" s="91"/>
      <c r="O108" s="91"/>
      <c r="P108" s="88"/>
    </row>
    <row r="109" spans="1:19" x14ac:dyDescent="0.25">
      <c r="A109" s="76" t="s">
        <v>47</v>
      </c>
      <c r="B109" s="76">
        <v>152</v>
      </c>
      <c r="C109" s="76">
        <v>55</v>
      </c>
      <c r="D109" s="76">
        <v>69</v>
      </c>
      <c r="E109" s="76">
        <v>276</v>
      </c>
      <c r="F109" s="76">
        <v>18</v>
      </c>
      <c r="G109" s="76">
        <v>294</v>
      </c>
      <c r="I109" s="91"/>
      <c r="J109" s="91"/>
      <c r="K109" s="91"/>
      <c r="L109" s="91"/>
      <c r="M109" s="91"/>
      <c r="N109" s="91"/>
      <c r="O109" s="91"/>
      <c r="P109" s="88"/>
    </row>
    <row r="110" spans="1:19" x14ac:dyDescent="0.25">
      <c r="A110" s="76" t="s">
        <v>48</v>
      </c>
      <c r="B110" s="76">
        <v>185</v>
      </c>
      <c r="C110" s="76">
        <v>91</v>
      </c>
      <c r="D110" s="76">
        <v>68</v>
      </c>
      <c r="E110" s="76">
        <v>344</v>
      </c>
      <c r="F110" s="76">
        <v>6</v>
      </c>
      <c r="G110" s="76">
        <v>350</v>
      </c>
      <c r="I110" s="91"/>
      <c r="J110" s="91"/>
      <c r="K110" s="91"/>
      <c r="L110" s="91"/>
      <c r="M110" s="91"/>
      <c r="N110" s="91"/>
      <c r="O110" s="91"/>
      <c r="P110" s="88"/>
    </row>
    <row r="111" spans="1:19" x14ac:dyDescent="0.25">
      <c r="A111" s="76" t="s">
        <v>49</v>
      </c>
      <c r="B111" s="76">
        <v>130</v>
      </c>
      <c r="C111" s="76">
        <v>43</v>
      </c>
      <c r="D111" s="76">
        <v>41</v>
      </c>
      <c r="E111" s="76">
        <v>214</v>
      </c>
      <c r="F111" s="76">
        <v>15</v>
      </c>
      <c r="G111" s="76">
        <v>229</v>
      </c>
      <c r="I111" s="91"/>
      <c r="J111" s="91"/>
      <c r="K111" s="91"/>
      <c r="L111" s="91"/>
      <c r="M111" s="91"/>
      <c r="N111" s="91"/>
      <c r="O111" s="91"/>
      <c r="P111" s="88"/>
    </row>
    <row r="112" spans="1:19" x14ac:dyDescent="0.25">
      <c r="A112" s="76" t="s">
        <v>50</v>
      </c>
      <c r="B112" s="76">
        <v>154</v>
      </c>
      <c r="C112" s="76">
        <v>32</v>
      </c>
      <c r="D112" s="76">
        <v>22</v>
      </c>
      <c r="E112" s="76">
        <v>208</v>
      </c>
      <c r="F112" s="76">
        <v>4</v>
      </c>
      <c r="G112" s="76">
        <v>212</v>
      </c>
      <c r="I112" s="91"/>
      <c r="J112" s="91"/>
      <c r="K112" s="91"/>
      <c r="L112" s="91"/>
      <c r="M112" s="91"/>
      <c r="N112" s="91"/>
      <c r="O112" s="91"/>
      <c r="P112" s="88"/>
    </row>
    <row r="113" spans="1:34" x14ac:dyDescent="0.25">
      <c r="A113" s="76" t="s">
        <v>51</v>
      </c>
      <c r="B113" s="76">
        <v>273</v>
      </c>
      <c r="C113" s="76">
        <v>77</v>
      </c>
      <c r="D113" s="76">
        <v>80</v>
      </c>
      <c r="E113" s="76">
        <v>430</v>
      </c>
      <c r="F113" s="76">
        <v>15</v>
      </c>
      <c r="G113" s="76">
        <v>445</v>
      </c>
      <c r="I113" s="91"/>
      <c r="J113" s="91"/>
      <c r="K113" s="91"/>
      <c r="L113" s="91"/>
      <c r="M113" s="91"/>
      <c r="N113" s="91"/>
      <c r="O113" s="91"/>
      <c r="P113" s="88"/>
    </row>
    <row r="114" spans="1:34" x14ac:dyDescent="0.25">
      <c r="A114" s="76" t="s">
        <v>52</v>
      </c>
      <c r="B114" s="76">
        <v>121</v>
      </c>
      <c r="C114" s="76">
        <v>45</v>
      </c>
      <c r="D114" s="76">
        <v>25</v>
      </c>
      <c r="E114" s="76">
        <v>191</v>
      </c>
      <c r="F114" s="76">
        <v>8</v>
      </c>
      <c r="G114" s="76">
        <v>199</v>
      </c>
      <c r="I114" s="91"/>
      <c r="J114" s="91"/>
      <c r="K114" s="91"/>
      <c r="L114" s="91"/>
      <c r="M114" s="91"/>
      <c r="N114" s="91"/>
      <c r="O114" s="91"/>
      <c r="P114" s="88"/>
    </row>
    <row r="115" spans="1:34" x14ac:dyDescent="0.25">
      <c r="A115" s="76" t="s">
        <v>53</v>
      </c>
      <c r="B115" s="76">
        <v>121</v>
      </c>
      <c r="C115" s="76">
        <v>40</v>
      </c>
      <c r="D115" s="76">
        <v>48</v>
      </c>
      <c r="E115" s="76">
        <v>209</v>
      </c>
      <c r="F115" s="76">
        <v>20</v>
      </c>
      <c r="G115" s="76">
        <v>229</v>
      </c>
      <c r="I115" s="91"/>
      <c r="J115" s="91"/>
      <c r="K115" s="91"/>
      <c r="L115" s="91"/>
      <c r="M115" s="91"/>
      <c r="N115" s="91"/>
      <c r="O115" s="91"/>
      <c r="P115" s="88"/>
    </row>
    <row r="116" spans="1:34" x14ac:dyDescent="0.25">
      <c r="A116" s="76" t="s">
        <v>54</v>
      </c>
      <c r="B116" s="76">
        <v>1054</v>
      </c>
      <c r="C116" s="76">
        <v>501</v>
      </c>
      <c r="D116" s="76">
        <v>142</v>
      </c>
      <c r="E116" s="76">
        <v>1697</v>
      </c>
      <c r="F116" s="76">
        <v>23</v>
      </c>
      <c r="G116" s="76">
        <v>1720</v>
      </c>
      <c r="I116" s="91"/>
      <c r="J116" s="91"/>
      <c r="K116" s="91"/>
      <c r="L116" s="91"/>
      <c r="M116" s="91"/>
      <c r="N116" s="91"/>
      <c r="O116" s="91"/>
      <c r="P116" s="88"/>
    </row>
    <row r="117" spans="1:34" x14ac:dyDescent="0.25">
      <c r="A117" s="76" t="s">
        <v>55</v>
      </c>
      <c r="B117" s="76">
        <v>177</v>
      </c>
      <c r="C117" s="76">
        <v>67</v>
      </c>
      <c r="D117" s="76">
        <v>51</v>
      </c>
      <c r="E117" s="76">
        <v>295</v>
      </c>
      <c r="F117" s="76">
        <v>7</v>
      </c>
      <c r="G117" s="76">
        <v>302</v>
      </c>
      <c r="I117" s="91"/>
      <c r="J117" s="91"/>
      <c r="K117" s="91"/>
      <c r="L117" s="91"/>
      <c r="M117" s="91"/>
      <c r="N117" s="91"/>
      <c r="O117" s="91"/>
      <c r="P117" s="88"/>
    </row>
    <row r="118" spans="1:34" x14ac:dyDescent="0.25">
      <c r="A118" s="76" t="s">
        <v>56</v>
      </c>
      <c r="B118" s="76">
        <v>1127</v>
      </c>
      <c r="C118" s="76">
        <v>474</v>
      </c>
      <c r="D118" s="76">
        <v>510</v>
      </c>
      <c r="E118" s="76">
        <v>2111</v>
      </c>
      <c r="F118" s="76">
        <v>258</v>
      </c>
      <c r="G118" s="76">
        <v>2369</v>
      </c>
      <c r="I118" s="91"/>
      <c r="J118" s="91"/>
      <c r="K118" s="91"/>
      <c r="L118" s="91"/>
      <c r="M118" s="91"/>
      <c r="N118" s="91"/>
      <c r="O118" s="91"/>
      <c r="P118" s="88"/>
    </row>
    <row r="119" spans="1:34" x14ac:dyDescent="0.25">
      <c r="A119" s="76" t="s">
        <v>57</v>
      </c>
      <c r="B119" s="76">
        <v>256</v>
      </c>
      <c r="C119" s="76">
        <v>70</v>
      </c>
      <c r="D119" s="76">
        <v>77</v>
      </c>
      <c r="E119" s="76">
        <v>403</v>
      </c>
      <c r="F119" s="76">
        <v>12</v>
      </c>
      <c r="G119" s="76">
        <v>415</v>
      </c>
      <c r="I119" s="91"/>
      <c r="J119" s="91"/>
      <c r="K119" s="91"/>
      <c r="L119" s="91"/>
      <c r="M119" s="91"/>
      <c r="N119" s="91"/>
      <c r="O119" s="91"/>
      <c r="P119" s="88"/>
    </row>
    <row r="120" spans="1:34" x14ac:dyDescent="0.25">
      <c r="A120" s="76" t="s">
        <v>58</v>
      </c>
      <c r="B120" s="76">
        <v>519</v>
      </c>
      <c r="C120" s="76">
        <v>147</v>
      </c>
      <c r="D120" s="76">
        <v>84</v>
      </c>
      <c r="E120" s="76">
        <v>750</v>
      </c>
      <c r="F120" s="76">
        <v>28</v>
      </c>
      <c r="G120" s="76">
        <v>778</v>
      </c>
      <c r="I120" s="91"/>
      <c r="J120" s="91"/>
      <c r="K120" s="91"/>
      <c r="L120" s="91"/>
      <c r="M120" s="91"/>
      <c r="N120" s="91"/>
      <c r="O120" s="91"/>
      <c r="P120" s="88"/>
    </row>
    <row r="121" spans="1:34" x14ac:dyDescent="0.25">
      <c r="A121" s="76" t="s">
        <v>59</v>
      </c>
      <c r="B121" s="76">
        <v>68</v>
      </c>
      <c r="C121" s="76">
        <v>30</v>
      </c>
      <c r="D121" s="76">
        <v>25</v>
      </c>
      <c r="E121" s="76">
        <v>123</v>
      </c>
      <c r="F121" s="76">
        <v>0</v>
      </c>
      <c r="G121" s="76">
        <v>123</v>
      </c>
      <c r="I121" s="91"/>
      <c r="J121" s="91"/>
      <c r="K121" s="91"/>
      <c r="L121" s="91"/>
      <c r="M121" s="91"/>
      <c r="N121" s="91"/>
      <c r="O121" s="91"/>
      <c r="P121" s="88"/>
    </row>
    <row r="122" spans="1:34" x14ac:dyDescent="0.25">
      <c r="A122" s="76" t="s">
        <v>60</v>
      </c>
      <c r="B122" s="76">
        <v>254</v>
      </c>
      <c r="C122" s="76">
        <v>95</v>
      </c>
      <c r="D122" s="76">
        <v>158</v>
      </c>
      <c r="E122" s="76">
        <v>507</v>
      </c>
      <c r="F122" s="76">
        <v>32</v>
      </c>
      <c r="G122" s="76">
        <v>539</v>
      </c>
      <c r="I122" s="91"/>
      <c r="J122" s="91"/>
      <c r="K122" s="91"/>
      <c r="L122" s="91"/>
      <c r="M122" s="91"/>
      <c r="N122" s="91"/>
      <c r="O122" s="91"/>
      <c r="P122" s="88"/>
    </row>
    <row r="123" spans="1:34" x14ac:dyDescent="0.25">
      <c r="A123" s="76" t="s">
        <v>61</v>
      </c>
      <c r="B123" s="76">
        <v>127</v>
      </c>
      <c r="C123" s="76">
        <v>16</v>
      </c>
      <c r="D123" s="76">
        <v>30</v>
      </c>
      <c r="E123" s="76">
        <v>173</v>
      </c>
      <c r="F123" s="76">
        <v>9</v>
      </c>
      <c r="G123" s="76">
        <v>182</v>
      </c>
      <c r="I123" s="91"/>
      <c r="J123" s="91"/>
      <c r="K123" s="91"/>
      <c r="L123" s="91"/>
      <c r="M123" s="91"/>
      <c r="N123" s="91"/>
      <c r="O123" s="91"/>
      <c r="P123" s="88"/>
    </row>
    <row r="124" spans="1:34" ht="12.6" thickBot="1" x14ac:dyDescent="0.3">
      <c r="A124" s="139" t="s">
        <v>102</v>
      </c>
      <c r="B124" s="139">
        <v>7891</v>
      </c>
      <c r="C124" s="139">
        <v>2909</v>
      </c>
      <c r="D124" s="139">
        <v>2813</v>
      </c>
      <c r="E124" s="139">
        <v>13613</v>
      </c>
      <c r="F124" s="139">
        <v>497</v>
      </c>
      <c r="G124" s="139">
        <v>14110</v>
      </c>
      <c r="I124" s="91"/>
      <c r="J124" s="91"/>
      <c r="K124" s="91"/>
      <c r="L124" s="91"/>
      <c r="M124" s="91"/>
      <c r="N124" s="91"/>
      <c r="O124" s="91"/>
      <c r="P124" s="88"/>
    </row>
    <row r="125" spans="1:34" x14ac:dyDescent="0.25">
      <c r="A125" s="182" t="s">
        <v>106</v>
      </c>
      <c r="B125" s="183"/>
      <c r="C125" s="182"/>
      <c r="D125" s="183"/>
      <c r="E125" s="182"/>
      <c r="F125" s="183"/>
      <c r="G125" s="182"/>
      <c r="I125" s="91"/>
      <c r="J125" s="91"/>
      <c r="K125" s="91"/>
      <c r="L125" s="91"/>
      <c r="M125" s="91"/>
      <c r="N125" s="91"/>
      <c r="O125" s="91"/>
      <c r="P125" s="91"/>
      <c r="Q125" s="27"/>
      <c r="R125" s="27"/>
      <c r="S125" s="27"/>
      <c r="T125" s="27"/>
      <c r="U125" s="27"/>
      <c r="V125" s="27"/>
      <c r="W125" s="27"/>
      <c r="X125" s="27"/>
      <c r="Y125" s="27"/>
      <c r="Z125" s="27"/>
      <c r="AA125" s="27"/>
      <c r="AB125" s="27"/>
      <c r="AC125" s="27"/>
      <c r="AD125" s="27"/>
      <c r="AE125" s="27"/>
      <c r="AF125" s="27"/>
      <c r="AG125" s="27"/>
      <c r="AH125" s="27"/>
    </row>
    <row r="126" spans="1:34" x14ac:dyDescent="0.25">
      <c r="A126" s="76" t="s">
        <v>44</v>
      </c>
      <c r="B126" s="76">
        <v>115</v>
      </c>
      <c r="C126" s="76">
        <v>92</v>
      </c>
      <c r="D126" s="76">
        <v>70</v>
      </c>
      <c r="E126" s="76">
        <v>277</v>
      </c>
      <c r="F126" s="76">
        <v>5</v>
      </c>
      <c r="G126" s="76">
        <v>282</v>
      </c>
      <c r="H126" s="27"/>
      <c r="I126" s="91"/>
      <c r="J126" s="91"/>
      <c r="K126" s="91"/>
      <c r="L126" s="91"/>
      <c r="M126" s="91"/>
      <c r="N126" s="91"/>
      <c r="O126" s="91"/>
      <c r="P126" s="91"/>
      <c r="Q126" s="27"/>
      <c r="R126" s="27"/>
      <c r="S126" s="27"/>
      <c r="T126" s="27"/>
      <c r="U126" s="27"/>
      <c r="V126" s="27"/>
      <c r="W126" s="27"/>
      <c r="X126" s="27"/>
      <c r="Y126" s="27"/>
      <c r="Z126" s="27"/>
      <c r="AA126" s="27"/>
      <c r="AB126" s="27"/>
      <c r="AC126" s="27"/>
      <c r="AD126" s="27"/>
      <c r="AE126" s="27"/>
      <c r="AF126" s="27"/>
      <c r="AG126" s="27"/>
      <c r="AH126" s="27"/>
    </row>
    <row r="127" spans="1:34" x14ac:dyDescent="0.25">
      <c r="A127" s="76" t="s">
        <v>45</v>
      </c>
      <c r="B127" s="76">
        <v>99</v>
      </c>
      <c r="C127" s="76">
        <v>38</v>
      </c>
      <c r="D127" s="76">
        <v>33</v>
      </c>
      <c r="E127" s="76">
        <v>170</v>
      </c>
      <c r="F127" s="76">
        <v>2</v>
      </c>
      <c r="G127" s="76">
        <v>172</v>
      </c>
      <c r="H127" s="27"/>
      <c r="I127" s="91"/>
      <c r="J127" s="91"/>
      <c r="K127" s="91"/>
      <c r="L127" s="91"/>
      <c r="M127" s="91"/>
      <c r="N127" s="91"/>
      <c r="O127" s="91"/>
      <c r="P127" s="91"/>
      <c r="Q127" s="27"/>
      <c r="R127" s="27"/>
      <c r="S127" s="27"/>
      <c r="T127" s="27"/>
      <c r="U127" s="27"/>
      <c r="V127" s="27"/>
      <c r="W127" s="27"/>
      <c r="X127" s="27"/>
      <c r="Y127" s="27"/>
      <c r="Z127" s="27"/>
      <c r="AA127" s="27"/>
      <c r="AB127" s="27"/>
      <c r="AC127" s="27"/>
      <c r="AD127" s="27"/>
      <c r="AE127" s="27"/>
      <c r="AF127" s="27"/>
      <c r="AG127" s="27"/>
      <c r="AH127" s="27"/>
    </row>
    <row r="128" spans="1:34" x14ac:dyDescent="0.25">
      <c r="A128" s="76" t="s">
        <v>46</v>
      </c>
      <c r="B128" s="76">
        <v>72</v>
      </c>
      <c r="C128" s="76">
        <v>58</v>
      </c>
      <c r="D128" s="76">
        <v>68</v>
      </c>
      <c r="E128" s="76">
        <v>198</v>
      </c>
      <c r="F128" s="76">
        <v>6</v>
      </c>
      <c r="G128" s="76">
        <v>204</v>
      </c>
      <c r="H128" s="27"/>
      <c r="I128" s="91"/>
      <c r="J128" s="91"/>
      <c r="K128" s="91"/>
      <c r="L128" s="91"/>
      <c r="M128" s="91"/>
      <c r="N128" s="91"/>
      <c r="O128" s="91"/>
      <c r="P128" s="91"/>
      <c r="Q128" s="27"/>
      <c r="R128" s="27"/>
      <c r="S128" s="27"/>
      <c r="T128" s="27"/>
      <c r="U128" s="27"/>
      <c r="V128" s="27"/>
      <c r="W128" s="27"/>
      <c r="X128" s="27"/>
      <c r="Y128" s="27"/>
      <c r="Z128" s="27"/>
      <c r="AA128" s="27"/>
      <c r="AB128" s="27"/>
      <c r="AC128" s="27"/>
      <c r="AD128" s="27"/>
      <c r="AE128" s="27"/>
      <c r="AF128" s="27"/>
      <c r="AG128" s="27"/>
      <c r="AH128" s="27"/>
    </row>
    <row r="129" spans="1:34" x14ac:dyDescent="0.25">
      <c r="A129" s="76" t="s">
        <v>47</v>
      </c>
      <c r="B129" s="76">
        <v>40</v>
      </c>
      <c r="C129" s="76">
        <v>34</v>
      </c>
      <c r="D129" s="76">
        <v>35</v>
      </c>
      <c r="E129" s="76">
        <v>109</v>
      </c>
      <c r="F129" s="76">
        <v>4</v>
      </c>
      <c r="G129" s="76">
        <v>113</v>
      </c>
      <c r="H129" s="27"/>
      <c r="I129" s="91"/>
      <c r="J129" s="91"/>
      <c r="K129" s="91"/>
      <c r="L129" s="91"/>
      <c r="M129" s="91"/>
      <c r="N129" s="91"/>
      <c r="O129" s="91"/>
      <c r="P129" s="91"/>
      <c r="Q129" s="27"/>
      <c r="R129" s="27"/>
      <c r="S129" s="27"/>
      <c r="T129" s="27"/>
      <c r="U129" s="27"/>
      <c r="V129" s="27"/>
      <c r="W129" s="27"/>
      <c r="X129" s="27"/>
      <c r="Y129" s="27"/>
      <c r="Z129" s="27"/>
      <c r="AA129" s="27"/>
      <c r="AB129" s="27"/>
      <c r="AC129" s="27"/>
      <c r="AD129" s="27"/>
      <c r="AE129" s="27"/>
      <c r="AF129" s="27"/>
      <c r="AG129" s="27"/>
      <c r="AH129" s="27"/>
    </row>
    <row r="130" spans="1:34" x14ac:dyDescent="0.25">
      <c r="A130" s="76" t="s">
        <v>48</v>
      </c>
      <c r="B130" s="76">
        <v>73</v>
      </c>
      <c r="C130" s="76">
        <v>50</v>
      </c>
      <c r="D130" s="76">
        <v>27</v>
      </c>
      <c r="E130" s="76">
        <v>150</v>
      </c>
      <c r="F130" s="76">
        <v>4</v>
      </c>
      <c r="G130" s="76">
        <v>154</v>
      </c>
      <c r="H130" s="27"/>
      <c r="I130" s="91"/>
      <c r="J130" s="91"/>
      <c r="K130" s="91"/>
      <c r="L130" s="91"/>
      <c r="M130" s="91"/>
      <c r="N130" s="91"/>
      <c r="O130" s="91"/>
      <c r="P130" s="91"/>
      <c r="Q130" s="27"/>
      <c r="R130" s="27"/>
      <c r="S130" s="27"/>
      <c r="T130" s="27"/>
      <c r="U130" s="27"/>
      <c r="V130" s="27"/>
      <c r="W130" s="27"/>
      <c r="X130" s="27"/>
      <c r="Y130" s="27"/>
      <c r="Z130" s="27"/>
      <c r="AA130" s="27"/>
      <c r="AB130" s="27"/>
      <c r="AC130" s="27"/>
      <c r="AD130" s="27"/>
      <c r="AE130" s="27"/>
      <c r="AF130" s="27"/>
      <c r="AG130" s="27"/>
      <c r="AH130" s="27"/>
    </row>
    <row r="131" spans="1:34" x14ac:dyDescent="0.25">
      <c r="A131" s="76" t="s">
        <v>49</v>
      </c>
      <c r="B131" s="76">
        <v>37</v>
      </c>
      <c r="C131" s="76">
        <v>36</v>
      </c>
      <c r="D131" s="76">
        <v>33</v>
      </c>
      <c r="E131" s="76">
        <v>106</v>
      </c>
      <c r="F131" s="76">
        <v>2</v>
      </c>
      <c r="G131" s="76">
        <v>108</v>
      </c>
      <c r="H131" s="27"/>
      <c r="I131" s="91"/>
      <c r="J131" s="91"/>
      <c r="K131" s="91"/>
      <c r="L131" s="91"/>
      <c r="M131" s="91"/>
      <c r="N131" s="91"/>
      <c r="O131" s="91"/>
      <c r="P131" s="91"/>
      <c r="Q131" s="27"/>
      <c r="R131" s="27"/>
      <c r="S131" s="27"/>
      <c r="T131" s="27"/>
      <c r="U131" s="27"/>
      <c r="V131" s="27"/>
      <c r="W131" s="27"/>
      <c r="X131" s="27"/>
      <c r="Y131" s="27"/>
      <c r="Z131" s="27"/>
      <c r="AA131" s="27"/>
      <c r="AB131" s="27"/>
      <c r="AC131" s="27"/>
      <c r="AD131" s="27"/>
      <c r="AE131" s="27"/>
      <c r="AF131" s="27"/>
      <c r="AG131" s="27"/>
      <c r="AH131" s="27"/>
    </row>
    <row r="132" spans="1:34" x14ac:dyDescent="0.25">
      <c r="A132" s="76" t="s">
        <v>50</v>
      </c>
      <c r="B132" s="76">
        <v>58</v>
      </c>
      <c r="C132" s="76">
        <v>12</v>
      </c>
      <c r="D132" s="76">
        <v>14</v>
      </c>
      <c r="E132" s="76">
        <v>84</v>
      </c>
      <c r="F132" s="76">
        <v>0</v>
      </c>
      <c r="G132" s="76">
        <v>84</v>
      </c>
      <c r="H132" s="27"/>
      <c r="I132" s="91"/>
      <c r="J132" s="91"/>
      <c r="K132" s="91"/>
      <c r="L132" s="91"/>
      <c r="M132" s="91"/>
      <c r="N132" s="91"/>
      <c r="O132" s="91"/>
      <c r="P132" s="91"/>
      <c r="Q132" s="27"/>
      <c r="R132" s="27"/>
      <c r="S132" s="27"/>
      <c r="T132" s="27"/>
      <c r="U132" s="27"/>
      <c r="V132" s="27"/>
      <c r="W132" s="27"/>
      <c r="X132" s="27"/>
      <c r="Y132" s="27"/>
      <c r="Z132" s="27"/>
      <c r="AA132" s="27"/>
      <c r="AB132" s="27"/>
      <c r="AC132" s="27"/>
      <c r="AD132" s="27"/>
      <c r="AE132" s="27"/>
      <c r="AF132" s="27"/>
      <c r="AG132" s="27"/>
      <c r="AH132" s="27"/>
    </row>
    <row r="133" spans="1:34" x14ac:dyDescent="0.25">
      <c r="A133" s="76" t="s">
        <v>51</v>
      </c>
      <c r="B133" s="76">
        <v>158</v>
      </c>
      <c r="C133" s="76">
        <v>55</v>
      </c>
      <c r="D133" s="76">
        <v>42</v>
      </c>
      <c r="E133" s="76">
        <v>255</v>
      </c>
      <c r="F133" s="76">
        <v>4</v>
      </c>
      <c r="G133" s="76">
        <v>259</v>
      </c>
      <c r="H133" s="27"/>
      <c r="I133" s="91"/>
      <c r="J133" s="91"/>
      <c r="K133" s="91"/>
      <c r="L133" s="91"/>
      <c r="M133" s="91"/>
      <c r="N133" s="91"/>
      <c r="O133" s="91"/>
      <c r="P133" s="91"/>
      <c r="Q133" s="27"/>
      <c r="R133" s="27"/>
      <c r="S133" s="27"/>
      <c r="T133" s="27"/>
      <c r="U133" s="27"/>
      <c r="V133" s="27"/>
      <c r="W133" s="27"/>
      <c r="X133" s="27"/>
      <c r="Y133" s="27"/>
      <c r="Z133" s="27"/>
      <c r="AA133" s="27"/>
      <c r="AB133" s="27"/>
      <c r="AC133" s="27"/>
      <c r="AD133" s="27"/>
      <c r="AE133" s="27"/>
      <c r="AF133" s="27"/>
      <c r="AG133" s="27"/>
      <c r="AH133" s="27"/>
    </row>
    <row r="134" spans="1:34" x14ac:dyDescent="0.25">
      <c r="A134" s="76" t="s">
        <v>52</v>
      </c>
      <c r="B134" s="76">
        <v>70</v>
      </c>
      <c r="C134" s="76">
        <v>31</v>
      </c>
      <c r="D134" s="76">
        <v>22</v>
      </c>
      <c r="E134" s="76">
        <v>123</v>
      </c>
      <c r="F134" s="76">
        <v>1</v>
      </c>
      <c r="G134" s="76">
        <v>124</v>
      </c>
      <c r="H134" s="27"/>
      <c r="I134" s="91"/>
      <c r="J134" s="91"/>
      <c r="K134" s="91"/>
      <c r="L134" s="91"/>
      <c r="M134" s="91"/>
      <c r="N134" s="91"/>
      <c r="O134" s="91"/>
      <c r="P134" s="91"/>
      <c r="Q134" s="27"/>
      <c r="R134" s="27"/>
      <c r="S134" s="27"/>
      <c r="T134" s="27"/>
      <c r="U134" s="27"/>
      <c r="V134" s="27"/>
      <c r="W134" s="27"/>
      <c r="X134" s="27"/>
      <c r="Y134" s="27"/>
      <c r="Z134" s="27"/>
      <c r="AA134" s="27"/>
      <c r="AB134" s="27"/>
      <c r="AC134" s="27"/>
      <c r="AD134" s="27"/>
      <c r="AE134" s="27"/>
      <c r="AF134" s="27"/>
      <c r="AG134" s="27"/>
      <c r="AH134" s="27"/>
    </row>
    <row r="135" spans="1:34" x14ac:dyDescent="0.25">
      <c r="A135" s="76" t="s">
        <v>53</v>
      </c>
      <c r="B135" s="76">
        <v>60</v>
      </c>
      <c r="C135" s="76">
        <v>43</v>
      </c>
      <c r="D135" s="76">
        <v>25</v>
      </c>
      <c r="E135" s="76">
        <v>128</v>
      </c>
      <c r="F135" s="76">
        <v>2</v>
      </c>
      <c r="G135" s="76">
        <v>130</v>
      </c>
      <c r="H135" s="27"/>
      <c r="I135" s="91"/>
      <c r="J135" s="91"/>
      <c r="K135" s="91"/>
      <c r="L135" s="91"/>
      <c r="M135" s="91"/>
      <c r="N135" s="91"/>
      <c r="O135" s="91"/>
      <c r="P135" s="91"/>
      <c r="Q135" s="27"/>
      <c r="R135" s="27"/>
      <c r="S135" s="27"/>
      <c r="T135" s="27"/>
      <c r="U135" s="27"/>
      <c r="V135" s="27"/>
      <c r="W135" s="27"/>
      <c r="X135" s="27"/>
      <c r="Y135" s="27"/>
      <c r="Z135" s="27"/>
      <c r="AA135" s="27"/>
      <c r="AB135" s="27"/>
      <c r="AC135" s="27"/>
      <c r="AD135" s="27"/>
      <c r="AE135" s="27"/>
      <c r="AF135" s="27"/>
      <c r="AG135" s="27"/>
      <c r="AH135" s="27"/>
    </row>
    <row r="136" spans="1:34" x14ac:dyDescent="0.25">
      <c r="A136" s="76" t="s">
        <v>54</v>
      </c>
      <c r="B136" s="76">
        <v>361</v>
      </c>
      <c r="C136" s="76">
        <v>175</v>
      </c>
      <c r="D136" s="76">
        <v>96</v>
      </c>
      <c r="E136" s="76">
        <v>632</v>
      </c>
      <c r="F136" s="76">
        <v>4</v>
      </c>
      <c r="G136" s="76">
        <v>636</v>
      </c>
      <c r="H136" s="27"/>
      <c r="I136" s="91"/>
      <c r="J136" s="91"/>
      <c r="K136" s="91"/>
      <c r="L136" s="91"/>
      <c r="M136" s="91"/>
      <c r="N136" s="91"/>
      <c r="O136" s="91"/>
      <c r="P136" s="91"/>
      <c r="Q136" s="27"/>
      <c r="R136" s="27"/>
      <c r="S136" s="27"/>
      <c r="T136" s="27"/>
      <c r="U136" s="27"/>
      <c r="V136" s="27"/>
      <c r="W136" s="27"/>
      <c r="X136" s="27"/>
      <c r="Y136" s="27"/>
      <c r="Z136" s="27"/>
      <c r="AA136" s="27"/>
      <c r="AB136" s="27"/>
      <c r="AC136" s="27"/>
      <c r="AD136" s="27"/>
      <c r="AE136" s="27"/>
      <c r="AF136" s="27"/>
      <c r="AG136" s="27"/>
      <c r="AH136" s="27"/>
    </row>
    <row r="137" spans="1:34" x14ac:dyDescent="0.25">
      <c r="A137" s="76" t="s">
        <v>55</v>
      </c>
      <c r="B137" s="76">
        <v>73</v>
      </c>
      <c r="C137" s="76">
        <v>29</v>
      </c>
      <c r="D137" s="76">
        <v>13</v>
      </c>
      <c r="E137" s="76">
        <v>115</v>
      </c>
      <c r="F137" s="76">
        <v>0</v>
      </c>
      <c r="G137" s="76">
        <v>115</v>
      </c>
      <c r="H137" s="27"/>
      <c r="I137" s="91"/>
      <c r="J137" s="91"/>
      <c r="K137" s="91"/>
      <c r="L137" s="91"/>
      <c r="M137" s="91"/>
      <c r="N137" s="91"/>
      <c r="O137" s="91"/>
      <c r="P137" s="91"/>
      <c r="Q137" s="27"/>
      <c r="R137" s="27"/>
      <c r="S137" s="27"/>
      <c r="T137" s="27"/>
      <c r="U137" s="27"/>
      <c r="V137" s="27"/>
      <c r="W137" s="27"/>
      <c r="X137" s="27"/>
      <c r="Y137" s="27"/>
      <c r="Z137" s="27"/>
      <c r="AA137" s="27"/>
      <c r="AB137" s="27"/>
      <c r="AC137" s="27"/>
      <c r="AD137" s="27"/>
      <c r="AE137" s="27"/>
      <c r="AF137" s="27"/>
      <c r="AG137" s="27"/>
      <c r="AH137" s="27"/>
    </row>
    <row r="138" spans="1:34" x14ac:dyDescent="0.25">
      <c r="A138" s="76" t="s">
        <v>56</v>
      </c>
      <c r="B138" s="76">
        <v>274</v>
      </c>
      <c r="C138" s="76">
        <v>171</v>
      </c>
      <c r="D138" s="76">
        <v>118</v>
      </c>
      <c r="E138" s="76">
        <v>563</v>
      </c>
      <c r="F138" s="76">
        <v>15</v>
      </c>
      <c r="G138" s="76">
        <v>578</v>
      </c>
      <c r="H138" s="27"/>
      <c r="I138" s="91"/>
      <c r="J138" s="91"/>
      <c r="K138" s="91"/>
      <c r="L138" s="91"/>
      <c r="M138" s="91"/>
      <c r="N138" s="91"/>
      <c r="O138" s="91"/>
      <c r="P138" s="91"/>
      <c r="Q138" s="27"/>
      <c r="R138" s="27"/>
      <c r="S138" s="27"/>
      <c r="T138" s="27"/>
      <c r="U138" s="27"/>
      <c r="V138" s="27"/>
      <c r="W138" s="27"/>
      <c r="X138" s="27"/>
      <c r="Y138" s="27"/>
      <c r="Z138" s="27"/>
      <c r="AA138" s="27"/>
      <c r="AB138" s="27"/>
      <c r="AC138" s="27"/>
      <c r="AD138" s="27"/>
      <c r="AE138" s="27"/>
      <c r="AF138" s="27"/>
      <c r="AG138" s="27"/>
      <c r="AH138" s="27"/>
    </row>
    <row r="139" spans="1:34" x14ac:dyDescent="0.25">
      <c r="A139" s="76" t="s">
        <v>57</v>
      </c>
      <c r="B139" s="76">
        <v>122</v>
      </c>
      <c r="C139" s="76">
        <v>100</v>
      </c>
      <c r="D139" s="76">
        <v>27</v>
      </c>
      <c r="E139" s="76">
        <v>249</v>
      </c>
      <c r="F139" s="76">
        <v>0</v>
      </c>
      <c r="G139" s="76">
        <v>249</v>
      </c>
      <c r="H139" s="27"/>
      <c r="I139" s="91"/>
      <c r="J139" s="91"/>
      <c r="K139" s="91"/>
      <c r="L139" s="91"/>
      <c r="M139" s="91"/>
      <c r="N139" s="91"/>
      <c r="O139" s="91"/>
      <c r="P139" s="91"/>
      <c r="Q139" s="27"/>
      <c r="R139" s="27"/>
      <c r="S139" s="27"/>
      <c r="T139" s="27"/>
      <c r="U139" s="27"/>
      <c r="V139" s="27"/>
      <c r="W139" s="27"/>
      <c r="X139" s="27"/>
      <c r="Y139" s="27"/>
      <c r="Z139" s="27"/>
      <c r="AA139" s="27"/>
      <c r="AB139" s="27"/>
      <c r="AC139" s="27"/>
      <c r="AD139" s="27"/>
      <c r="AE139" s="27"/>
      <c r="AF139" s="27"/>
      <c r="AG139" s="27"/>
      <c r="AH139" s="27"/>
    </row>
    <row r="140" spans="1:34" x14ac:dyDescent="0.25">
      <c r="A140" s="76" t="s">
        <v>58</v>
      </c>
      <c r="B140" s="76">
        <v>219</v>
      </c>
      <c r="C140" s="76">
        <v>124</v>
      </c>
      <c r="D140" s="76">
        <v>50</v>
      </c>
      <c r="E140" s="76">
        <v>393</v>
      </c>
      <c r="F140" s="76">
        <v>2</v>
      </c>
      <c r="G140" s="76">
        <v>395</v>
      </c>
      <c r="H140" s="27"/>
      <c r="I140" s="91"/>
      <c r="J140" s="91"/>
      <c r="K140" s="91"/>
      <c r="L140" s="91"/>
      <c r="M140" s="91"/>
      <c r="N140" s="91"/>
      <c r="O140" s="91"/>
      <c r="P140" s="91"/>
      <c r="Q140" s="27"/>
      <c r="R140" s="27"/>
      <c r="S140" s="27"/>
      <c r="T140" s="27"/>
      <c r="U140" s="27"/>
      <c r="V140" s="27"/>
      <c r="W140" s="27"/>
      <c r="X140" s="27"/>
      <c r="Y140" s="27"/>
      <c r="Z140" s="27"/>
      <c r="AA140" s="27"/>
      <c r="AB140" s="27"/>
      <c r="AC140" s="27"/>
      <c r="AD140" s="27"/>
      <c r="AE140" s="27"/>
      <c r="AF140" s="27"/>
      <c r="AG140" s="27"/>
      <c r="AH140" s="27"/>
    </row>
    <row r="141" spans="1:34" x14ac:dyDescent="0.25">
      <c r="A141" s="76" t="s">
        <v>59</v>
      </c>
      <c r="B141" s="76">
        <v>10</v>
      </c>
      <c r="C141" s="76">
        <v>23</v>
      </c>
      <c r="D141" s="76">
        <v>4</v>
      </c>
      <c r="E141" s="76">
        <v>37</v>
      </c>
      <c r="F141" s="76">
        <v>1</v>
      </c>
      <c r="G141" s="76">
        <v>38</v>
      </c>
      <c r="H141" s="27"/>
      <c r="I141" s="91"/>
      <c r="J141" s="91"/>
      <c r="K141" s="91"/>
      <c r="L141" s="91"/>
      <c r="M141" s="91"/>
      <c r="N141" s="91"/>
      <c r="O141" s="91"/>
      <c r="P141" s="91"/>
      <c r="Q141" s="27"/>
      <c r="R141" s="27"/>
      <c r="S141" s="27"/>
      <c r="T141" s="27"/>
      <c r="U141" s="27"/>
      <c r="V141" s="27"/>
      <c r="W141" s="27"/>
      <c r="X141" s="27"/>
      <c r="Y141" s="27"/>
      <c r="Z141" s="27"/>
      <c r="AA141" s="27"/>
      <c r="AB141" s="27"/>
      <c r="AC141" s="27"/>
      <c r="AD141" s="27"/>
      <c r="AE141" s="27"/>
      <c r="AF141" s="27"/>
      <c r="AG141" s="27"/>
      <c r="AH141" s="27"/>
    </row>
    <row r="142" spans="1:34" x14ac:dyDescent="0.25">
      <c r="A142" s="76" t="s">
        <v>60</v>
      </c>
      <c r="B142" s="76">
        <v>29</v>
      </c>
      <c r="C142" s="76">
        <v>26</v>
      </c>
      <c r="D142" s="76">
        <v>33</v>
      </c>
      <c r="E142" s="76">
        <v>88</v>
      </c>
      <c r="F142" s="76">
        <v>1</v>
      </c>
      <c r="G142" s="76">
        <v>89</v>
      </c>
      <c r="H142" s="27"/>
      <c r="I142" s="91"/>
      <c r="J142" s="91"/>
      <c r="K142" s="91"/>
      <c r="L142" s="91"/>
      <c r="M142" s="91"/>
      <c r="N142" s="91"/>
      <c r="O142" s="91"/>
      <c r="P142" s="91"/>
      <c r="Q142" s="27"/>
      <c r="R142" s="27"/>
      <c r="S142" s="27"/>
      <c r="T142" s="27"/>
      <c r="U142" s="27"/>
      <c r="V142" s="27"/>
      <c r="W142" s="27"/>
      <c r="X142" s="27"/>
      <c r="Y142" s="27"/>
      <c r="Z142" s="27"/>
      <c r="AA142" s="27"/>
      <c r="AB142" s="27"/>
      <c r="AC142" s="27"/>
      <c r="AD142" s="27"/>
      <c r="AE142" s="27"/>
      <c r="AF142" s="27"/>
      <c r="AG142" s="27"/>
      <c r="AH142" s="27"/>
    </row>
    <row r="143" spans="1:34" x14ac:dyDescent="0.25">
      <c r="A143" s="76" t="s">
        <v>61</v>
      </c>
      <c r="B143" s="76">
        <v>67</v>
      </c>
      <c r="C143" s="76">
        <v>32</v>
      </c>
      <c r="D143" s="76">
        <v>22</v>
      </c>
      <c r="E143" s="76">
        <v>121</v>
      </c>
      <c r="F143" s="76">
        <v>8</v>
      </c>
      <c r="G143" s="76">
        <v>129</v>
      </c>
      <c r="H143" s="27"/>
      <c r="I143" s="91"/>
      <c r="J143" s="91"/>
      <c r="K143" s="91"/>
      <c r="L143" s="91"/>
      <c r="M143" s="91"/>
      <c r="N143" s="91"/>
      <c r="O143" s="91"/>
      <c r="P143" s="91"/>
      <c r="Q143" s="27"/>
      <c r="R143" s="27"/>
      <c r="S143" s="27"/>
      <c r="T143" s="27"/>
      <c r="U143" s="27"/>
      <c r="V143" s="27"/>
      <c r="W143" s="27"/>
      <c r="X143" s="27"/>
      <c r="Y143" s="27"/>
      <c r="Z143" s="27"/>
      <c r="AA143" s="27"/>
      <c r="AB143" s="27"/>
      <c r="AC143" s="27"/>
      <c r="AD143" s="27"/>
      <c r="AE143" s="27"/>
      <c r="AF143" s="27"/>
      <c r="AG143" s="27"/>
      <c r="AH143" s="27"/>
    </row>
    <row r="144" spans="1:34" ht="12.6" thickBot="1" x14ac:dyDescent="0.3">
      <c r="A144" s="139" t="s">
        <v>103</v>
      </c>
      <c r="B144" s="139">
        <v>1937</v>
      </c>
      <c r="C144" s="139">
        <v>1129</v>
      </c>
      <c r="D144" s="139">
        <v>732</v>
      </c>
      <c r="E144" s="139">
        <v>3798</v>
      </c>
      <c r="F144" s="139">
        <v>61</v>
      </c>
      <c r="G144" s="139">
        <v>3859</v>
      </c>
      <c r="H144" s="27"/>
      <c r="I144" s="91"/>
      <c r="J144" s="91"/>
      <c r="K144" s="91"/>
      <c r="L144" s="91"/>
      <c r="M144" s="91"/>
      <c r="N144" s="91"/>
      <c r="O144" s="91"/>
      <c r="P144" s="91"/>
      <c r="Q144" s="27"/>
      <c r="R144" s="27"/>
      <c r="S144" s="27"/>
      <c r="T144" s="27"/>
      <c r="U144" s="27"/>
      <c r="V144" s="27"/>
      <c r="W144" s="27"/>
      <c r="X144" s="27"/>
      <c r="Y144" s="27"/>
      <c r="Z144" s="27"/>
      <c r="AA144" s="27"/>
      <c r="AB144" s="27"/>
      <c r="AC144" s="27"/>
      <c r="AD144" s="27"/>
      <c r="AE144" s="27"/>
      <c r="AF144" s="27"/>
      <c r="AG144" s="27"/>
      <c r="AH144" s="27"/>
    </row>
    <row r="145" spans="1:16" x14ac:dyDescent="0.25">
      <c r="A145" s="182" t="s">
        <v>107</v>
      </c>
      <c r="B145" s="183"/>
      <c r="C145" s="182"/>
      <c r="D145" s="183"/>
      <c r="E145" s="182"/>
      <c r="F145" s="183"/>
      <c r="G145" s="182"/>
      <c r="I145" s="88"/>
      <c r="J145" s="88"/>
      <c r="K145" s="88"/>
      <c r="L145" s="88"/>
      <c r="M145" s="88"/>
      <c r="N145" s="88"/>
      <c r="O145" s="88"/>
      <c r="P145" s="88"/>
    </row>
    <row r="146" spans="1:16" x14ac:dyDescent="0.25">
      <c r="A146" s="76" t="s">
        <v>44</v>
      </c>
      <c r="B146" s="76">
        <v>40</v>
      </c>
      <c r="C146" s="76">
        <v>90</v>
      </c>
      <c r="D146" s="76">
        <v>100</v>
      </c>
      <c r="E146" s="76">
        <v>230</v>
      </c>
      <c r="F146" s="76">
        <v>3</v>
      </c>
      <c r="G146" s="76">
        <v>233</v>
      </c>
      <c r="I146" s="88"/>
      <c r="J146" s="88"/>
      <c r="K146" s="88"/>
      <c r="L146" s="88"/>
      <c r="M146" s="88"/>
      <c r="N146" s="88"/>
      <c r="O146" s="88"/>
      <c r="P146" s="88"/>
    </row>
    <row r="147" spans="1:16" x14ac:dyDescent="0.25">
      <c r="A147" s="76" t="s">
        <v>45</v>
      </c>
      <c r="B147" s="76">
        <v>229</v>
      </c>
      <c r="C147" s="76">
        <v>187</v>
      </c>
      <c r="D147" s="76">
        <v>92</v>
      </c>
      <c r="E147" s="76">
        <v>508</v>
      </c>
      <c r="F147" s="76">
        <v>1</v>
      </c>
      <c r="G147" s="76">
        <v>509</v>
      </c>
      <c r="I147" s="88"/>
      <c r="J147" s="88"/>
      <c r="K147" s="88"/>
      <c r="L147" s="88"/>
      <c r="M147" s="88"/>
      <c r="N147" s="88"/>
      <c r="O147" s="88"/>
      <c r="P147" s="88"/>
    </row>
    <row r="148" spans="1:16" x14ac:dyDescent="0.25">
      <c r="A148" s="76" t="s">
        <v>46</v>
      </c>
      <c r="B148" s="76">
        <v>12</v>
      </c>
      <c r="C148" s="76">
        <v>111</v>
      </c>
      <c r="D148" s="76">
        <v>96</v>
      </c>
      <c r="E148" s="76">
        <v>219</v>
      </c>
      <c r="F148" s="76">
        <v>6</v>
      </c>
      <c r="G148" s="76">
        <v>225</v>
      </c>
      <c r="I148" s="88"/>
      <c r="J148" s="88"/>
      <c r="K148" s="88"/>
      <c r="L148" s="88"/>
      <c r="M148" s="88"/>
      <c r="N148" s="88"/>
      <c r="O148" s="88"/>
      <c r="P148" s="88"/>
    </row>
    <row r="149" spans="1:16" x14ac:dyDescent="0.25">
      <c r="A149" s="76" t="s">
        <v>47</v>
      </c>
      <c r="B149" s="76">
        <v>14</v>
      </c>
      <c r="C149" s="76">
        <v>30</v>
      </c>
      <c r="D149" s="76">
        <v>39</v>
      </c>
      <c r="E149" s="76">
        <v>83</v>
      </c>
      <c r="F149" s="76">
        <v>11</v>
      </c>
      <c r="G149" s="76">
        <v>94</v>
      </c>
      <c r="I149" s="88"/>
      <c r="J149" s="88"/>
      <c r="K149" s="88"/>
      <c r="L149" s="88"/>
      <c r="M149" s="88"/>
      <c r="N149" s="88"/>
      <c r="O149" s="88"/>
      <c r="P149" s="88"/>
    </row>
    <row r="150" spans="1:16" x14ac:dyDescent="0.25">
      <c r="A150" s="76" t="s">
        <v>48</v>
      </c>
      <c r="B150" s="76">
        <v>44</v>
      </c>
      <c r="C150" s="76">
        <v>59</v>
      </c>
      <c r="D150" s="76">
        <v>14</v>
      </c>
      <c r="E150" s="76">
        <v>117</v>
      </c>
      <c r="F150" s="76">
        <v>0</v>
      </c>
      <c r="G150" s="76">
        <v>117</v>
      </c>
      <c r="I150" s="88"/>
      <c r="J150" s="88"/>
      <c r="K150" s="88"/>
      <c r="L150" s="88"/>
      <c r="M150" s="88"/>
      <c r="N150" s="88"/>
      <c r="O150" s="88"/>
      <c r="P150" s="88"/>
    </row>
    <row r="151" spans="1:16" x14ac:dyDescent="0.25">
      <c r="A151" s="76" t="s">
        <v>49</v>
      </c>
      <c r="B151" s="76">
        <v>9</v>
      </c>
      <c r="C151" s="76">
        <v>12</v>
      </c>
      <c r="D151" s="76">
        <v>20</v>
      </c>
      <c r="E151" s="76">
        <v>41</v>
      </c>
      <c r="F151" s="76">
        <v>0</v>
      </c>
      <c r="G151" s="76">
        <v>41</v>
      </c>
      <c r="I151" s="88"/>
      <c r="J151" s="88"/>
      <c r="K151" s="88"/>
      <c r="L151" s="88"/>
      <c r="M151" s="88"/>
      <c r="N151" s="88"/>
      <c r="O151" s="88"/>
      <c r="P151" s="88"/>
    </row>
    <row r="152" spans="1:16" x14ac:dyDescent="0.25">
      <c r="A152" s="76" t="s">
        <v>50</v>
      </c>
      <c r="B152" s="76">
        <v>55</v>
      </c>
      <c r="C152" s="76">
        <v>74</v>
      </c>
      <c r="D152" s="76">
        <v>45</v>
      </c>
      <c r="E152" s="76">
        <v>174</v>
      </c>
      <c r="F152" s="76">
        <v>1</v>
      </c>
      <c r="G152" s="76">
        <v>175</v>
      </c>
      <c r="I152" s="88"/>
      <c r="J152" s="88"/>
      <c r="K152" s="88"/>
      <c r="L152" s="88"/>
      <c r="M152" s="88"/>
      <c r="N152" s="88"/>
      <c r="O152" s="88"/>
      <c r="P152" s="88"/>
    </row>
    <row r="153" spans="1:16" x14ac:dyDescent="0.25">
      <c r="A153" s="76" t="s">
        <v>51</v>
      </c>
      <c r="B153" s="76">
        <v>100</v>
      </c>
      <c r="C153" s="76">
        <v>130</v>
      </c>
      <c r="D153" s="76">
        <v>89</v>
      </c>
      <c r="E153" s="76">
        <v>319</v>
      </c>
      <c r="F153" s="76">
        <v>9</v>
      </c>
      <c r="G153" s="76">
        <v>328</v>
      </c>
      <c r="I153" s="88"/>
      <c r="J153" s="88"/>
      <c r="K153" s="88"/>
      <c r="L153" s="88"/>
      <c r="M153" s="88"/>
      <c r="N153" s="88"/>
      <c r="O153" s="88"/>
      <c r="P153" s="88"/>
    </row>
    <row r="154" spans="1:16" x14ac:dyDescent="0.25">
      <c r="A154" s="76" t="s">
        <v>52</v>
      </c>
      <c r="B154" s="76">
        <v>49</v>
      </c>
      <c r="C154" s="76">
        <v>46</v>
      </c>
      <c r="D154" s="76">
        <v>33</v>
      </c>
      <c r="E154" s="76">
        <v>128</v>
      </c>
      <c r="F154" s="76">
        <v>1</v>
      </c>
      <c r="G154" s="76">
        <v>129</v>
      </c>
      <c r="I154" s="88"/>
      <c r="J154" s="88"/>
      <c r="K154" s="88"/>
      <c r="L154" s="88"/>
      <c r="M154" s="88"/>
      <c r="N154" s="88"/>
      <c r="O154" s="88"/>
      <c r="P154" s="88"/>
    </row>
    <row r="155" spans="1:16" x14ac:dyDescent="0.25">
      <c r="A155" s="76" t="s">
        <v>53</v>
      </c>
      <c r="B155" s="76">
        <v>8</v>
      </c>
      <c r="C155" s="76">
        <v>51</v>
      </c>
      <c r="D155" s="76">
        <v>29</v>
      </c>
      <c r="E155" s="76">
        <v>88</v>
      </c>
      <c r="F155" s="76">
        <v>1</v>
      </c>
      <c r="G155" s="76">
        <v>89</v>
      </c>
      <c r="I155" s="88"/>
      <c r="J155" s="88"/>
      <c r="K155" s="88"/>
      <c r="L155" s="88"/>
      <c r="M155" s="88"/>
      <c r="N155" s="88"/>
      <c r="O155" s="88"/>
      <c r="P155" s="88"/>
    </row>
    <row r="156" spans="1:16" x14ac:dyDescent="0.25">
      <c r="A156" s="76" t="s">
        <v>54</v>
      </c>
      <c r="B156" s="76">
        <v>230</v>
      </c>
      <c r="C156" s="76">
        <v>553</v>
      </c>
      <c r="D156" s="76">
        <v>158</v>
      </c>
      <c r="E156" s="76">
        <v>941</v>
      </c>
      <c r="F156" s="76">
        <v>6</v>
      </c>
      <c r="G156" s="76">
        <v>947</v>
      </c>
      <c r="I156" s="88"/>
      <c r="J156" s="88"/>
      <c r="K156" s="88"/>
      <c r="L156" s="88"/>
      <c r="M156" s="88"/>
      <c r="N156" s="88"/>
      <c r="O156" s="88"/>
      <c r="P156" s="88"/>
    </row>
    <row r="157" spans="1:16" x14ac:dyDescent="0.25">
      <c r="A157" s="76" t="s">
        <v>55</v>
      </c>
      <c r="B157" s="76">
        <v>75</v>
      </c>
      <c r="C157" s="76">
        <v>43</v>
      </c>
      <c r="D157" s="76">
        <v>14</v>
      </c>
      <c r="E157" s="76">
        <v>132</v>
      </c>
      <c r="F157" s="76">
        <v>1</v>
      </c>
      <c r="G157" s="76">
        <v>133</v>
      </c>
      <c r="I157" s="88"/>
      <c r="J157" s="88"/>
      <c r="K157" s="88"/>
      <c r="L157" s="88"/>
      <c r="M157" s="88"/>
      <c r="N157" s="88"/>
      <c r="O157" s="88"/>
      <c r="P157" s="88"/>
    </row>
    <row r="158" spans="1:16" x14ac:dyDescent="0.25">
      <c r="A158" s="76" t="s">
        <v>56</v>
      </c>
      <c r="B158" s="76">
        <v>160</v>
      </c>
      <c r="C158" s="76">
        <v>261</v>
      </c>
      <c r="D158" s="76">
        <v>210</v>
      </c>
      <c r="E158" s="76">
        <v>631</v>
      </c>
      <c r="F158" s="76">
        <v>45</v>
      </c>
      <c r="G158" s="76">
        <v>676</v>
      </c>
      <c r="I158" s="88"/>
      <c r="J158" s="88"/>
      <c r="K158" s="88"/>
      <c r="L158" s="88"/>
      <c r="M158" s="88"/>
      <c r="N158" s="88"/>
      <c r="O158" s="88"/>
      <c r="P158" s="88"/>
    </row>
    <row r="159" spans="1:16" x14ac:dyDescent="0.25">
      <c r="A159" s="76" t="s">
        <v>57</v>
      </c>
      <c r="B159" s="76">
        <v>131</v>
      </c>
      <c r="C159" s="76">
        <v>82</v>
      </c>
      <c r="D159" s="76">
        <v>27</v>
      </c>
      <c r="E159" s="76">
        <v>240</v>
      </c>
      <c r="F159" s="76">
        <v>0</v>
      </c>
      <c r="G159" s="76">
        <v>240</v>
      </c>
      <c r="I159" s="88"/>
      <c r="J159" s="88"/>
      <c r="K159" s="88"/>
      <c r="L159" s="88"/>
      <c r="M159" s="88"/>
      <c r="N159" s="88"/>
      <c r="O159" s="88"/>
      <c r="P159" s="88"/>
    </row>
    <row r="160" spans="1:16" x14ac:dyDescent="0.25">
      <c r="A160" s="76" t="s">
        <v>58</v>
      </c>
      <c r="B160" s="76">
        <v>126</v>
      </c>
      <c r="C160" s="76">
        <v>236</v>
      </c>
      <c r="D160" s="76">
        <v>95</v>
      </c>
      <c r="E160" s="76">
        <v>457</v>
      </c>
      <c r="F160" s="76">
        <v>2</v>
      </c>
      <c r="G160" s="76">
        <v>459</v>
      </c>
      <c r="I160" s="88"/>
      <c r="J160" s="88"/>
      <c r="K160" s="88"/>
      <c r="L160" s="88"/>
      <c r="M160" s="88"/>
      <c r="N160" s="88"/>
      <c r="O160" s="88"/>
      <c r="P160" s="88"/>
    </row>
    <row r="161" spans="1:18" x14ac:dyDescent="0.25">
      <c r="A161" s="76" t="s">
        <v>59</v>
      </c>
      <c r="B161" s="76">
        <v>1</v>
      </c>
      <c r="C161" s="76">
        <v>14</v>
      </c>
      <c r="D161" s="76">
        <v>8</v>
      </c>
      <c r="E161" s="76">
        <v>23</v>
      </c>
      <c r="F161" s="76">
        <v>0</v>
      </c>
      <c r="G161" s="76">
        <v>23</v>
      </c>
      <c r="I161" s="88"/>
      <c r="J161" s="88"/>
      <c r="K161" s="88"/>
      <c r="L161" s="88"/>
      <c r="M161" s="88"/>
      <c r="N161" s="88"/>
      <c r="O161" s="88"/>
      <c r="P161" s="88"/>
    </row>
    <row r="162" spans="1:18" x14ac:dyDescent="0.25">
      <c r="A162" s="76" t="s">
        <v>60</v>
      </c>
      <c r="B162" s="76">
        <v>1</v>
      </c>
      <c r="C162" s="76">
        <v>29</v>
      </c>
      <c r="D162" s="76">
        <v>26</v>
      </c>
      <c r="E162" s="76">
        <v>56</v>
      </c>
      <c r="F162" s="76">
        <v>1</v>
      </c>
      <c r="G162" s="76">
        <v>57</v>
      </c>
      <c r="I162" s="88"/>
      <c r="J162" s="88"/>
      <c r="K162" s="88"/>
      <c r="L162" s="88"/>
      <c r="M162" s="88"/>
      <c r="N162" s="88"/>
      <c r="O162" s="88"/>
      <c r="P162" s="88"/>
    </row>
    <row r="163" spans="1:18" x14ac:dyDescent="0.25">
      <c r="A163" s="76" t="s">
        <v>61</v>
      </c>
      <c r="B163" s="76">
        <v>26</v>
      </c>
      <c r="C163" s="76">
        <v>51</v>
      </c>
      <c r="D163" s="76">
        <v>44</v>
      </c>
      <c r="E163" s="76">
        <v>121</v>
      </c>
      <c r="F163" s="76">
        <v>5</v>
      </c>
      <c r="G163" s="76">
        <v>126</v>
      </c>
      <c r="I163" s="88"/>
      <c r="J163" s="88"/>
      <c r="K163" s="88"/>
      <c r="L163" s="88"/>
      <c r="M163" s="88"/>
      <c r="N163" s="88"/>
      <c r="O163" s="88"/>
      <c r="P163" s="88"/>
    </row>
    <row r="164" spans="1:18" ht="12.6" thickBot="1" x14ac:dyDescent="0.3">
      <c r="A164" s="139" t="s">
        <v>104</v>
      </c>
      <c r="B164" s="139">
        <v>1310</v>
      </c>
      <c r="C164" s="139">
        <v>2059</v>
      </c>
      <c r="D164" s="139">
        <v>1139</v>
      </c>
      <c r="E164" s="139">
        <v>4508</v>
      </c>
      <c r="F164" s="139">
        <v>93</v>
      </c>
      <c r="G164" s="139">
        <v>4601</v>
      </c>
      <c r="I164" s="88"/>
      <c r="J164" s="88"/>
      <c r="K164" s="88"/>
      <c r="L164" s="88"/>
      <c r="M164" s="88"/>
      <c r="N164" s="88"/>
      <c r="O164" s="88"/>
      <c r="P164" s="88"/>
    </row>
    <row r="165" spans="1:18" x14ac:dyDescent="0.25">
      <c r="A165" s="92"/>
    </row>
    <row r="166" spans="1:18" x14ac:dyDescent="0.25">
      <c r="A166" s="92"/>
    </row>
    <row r="167" spans="1:18" x14ac:dyDescent="0.25">
      <c r="A167" s="92"/>
    </row>
    <row r="168" spans="1:18" x14ac:dyDescent="0.25">
      <c r="A168" s="92"/>
    </row>
    <row r="169" spans="1:18" ht="30.75" customHeight="1" x14ac:dyDescent="0.3">
      <c r="A169" s="278" t="s">
        <v>200</v>
      </c>
      <c r="B169" s="258"/>
      <c r="C169" s="258"/>
      <c r="D169" s="258"/>
      <c r="E169" s="258"/>
      <c r="F169" s="258"/>
      <c r="G169" s="258"/>
    </row>
    <row r="171" spans="1:18" ht="21" customHeight="1" x14ac:dyDescent="0.25">
      <c r="A171" s="266" t="s">
        <v>99</v>
      </c>
      <c r="B171" s="304" t="s">
        <v>17</v>
      </c>
      <c r="C171" s="305"/>
      <c r="D171" s="300"/>
      <c r="E171" s="266" t="s">
        <v>89</v>
      </c>
      <c r="F171" s="302" t="s">
        <v>75</v>
      </c>
      <c r="G171" s="302" t="s">
        <v>13</v>
      </c>
    </row>
    <row r="172" spans="1:18" ht="21.75" customHeight="1" thickBot="1" x14ac:dyDescent="0.3">
      <c r="A172" s="266"/>
      <c r="B172" s="132" t="s">
        <v>69</v>
      </c>
      <c r="C172" s="132" t="s">
        <v>70</v>
      </c>
      <c r="D172" s="132" t="s">
        <v>71</v>
      </c>
      <c r="E172" s="266"/>
      <c r="F172" s="303"/>
      <c r="G172" s="303"/>
    </row>
    <row r="173" spans="1:18" x14ac:dyDescent="0.25">
      <c r="A173" s="182" t="s">
        <v>105</v>
      </c>
      <c r="B173" s="183"/>
      <c r="C173" s="182"/>
      <c r="D173" s="183"/>
      <c r="E173" s="182"/>
      <c r="F173" s="183"/>
      <c r="G173" s="182"/>
    </row>
    <row r="174" spans="1:18" x14ac:dyDescent="0.25">
      <c r="A174" s="76" t="s">
        <v>44</v>
      </c>
      <c r="B174" s="84">
        <v>0.81591448931116395</v>
      </c>
      <c r="C174" s="84">
        <v>0.56038647342995174</v>
      </c>
      <c r="D174" s="84">
        <v>0.5823095823095823</v>
      </c>
      <c r="E174" s="84">
        <v>0.69512928442573663</v>
      </c>
      <c r="F174" s="84">
        <v>0.75757575757575757</v>
      </c>
      <c r="G174" s="84">
        <v>0.69634433962264153</v>
      </c>
      <c r="I174" s="90"/>
      <c r="J174" s="90"/>
      <c r="K174" s="90"/>
      <c r="L174" s="90"/>
      <c r="M174" s="90"/>
      <c r="N174" s="90"/>
      <c r="O174" s="90"/>
      <c r="P174" s="90"/>
      <c r="Q174" s="90"/>
      <c r="R174" s="90"/>
    </row>
    <row r="175" spans="1:18" x14ac:dyDescent="0.25">
      <c r="A175" s="76" t="s">
        <v>45</v>
      </c>
      <c r="B175" s="84">
        <v>0.60145808019441072</v>
      </c>
      <c r="C175" s="84">
        <v>0.43037974683544306</v>
      </c>
      <c r="D175" s="84">
        <v>0.59807073954983925</v>
      </c>
      <c r="E175" s="84">
        <v>0.55657292347939835</v>
      </c>
      <c r="F175" s="84">
        <v>0.4</v>
      </c>
      <c r="G175" s="84">
        <v>0.55606258148631027</v>
      </c>
      <c r="I175" s="90"/>
      <c r="J175" s="90"/>
      <c r="K175" s="90"/>
      <c r="L175" s="90"/>
      <c r="M175" s="90"/>
      <c r="N175" s="90"/>
      <c r="O175" s="90"/>
      <c r="P175" s="90"/>
      <c r="Q175" s="90"/>
      <c r="R175" s="90"/>
    </row>
    <row r="176" spans="1:18" x14ac:dyDescent="0.25">
      <c r="A176" s="76" t="s">
        <v>46</v>
      </c>
      <c r="B176" s="84">
        <v>0.95951807228915664</v>
      </c>
      <c r="C176" s="84">
        <v>0.81075027995520721</v>
      </c>
      <c r="D176" s="84">
        <v>0.85409252669039148</v>
      </c>
      <c r="E176" s="84">
        <v>0.89809384164222872</v>
      </c>
      <c r="F176" s="84">
        <v>0.55555555555555558</v>
      </c>
      <c r="G176" s="84">
        <v>0.89584850691915519</v>
      </c>
      <c r="I176" s="90"/>
      <c r="J176" s="90"/>
      <c r="K176" s="90"/>
      <c r="L176" s="90"/>
      <c r="M176" s="90"/>
      <c r="N176" s="90"/>
      <c r="O176" s="90"/>
      <c r="P176" s="90"/>
      <c r="Q176" s="90"/>
      <c r="R176" s="90"/>
    </row>
    <row r="177" spans="1:18" x14ac:dyDescent="0.25">
      <c r="A177" s="76" t="s">
        <v>47</v>
      </c>
      <c r="B177" s="84">
        <v>0.73786407766990292</v>
      </c>
      <c r="C177" s="84">
        <v>0.46218487394957986</v>
      </c>
      <c r="D177" s="84">
        <v>0.4825174825174825</v>
      </c>
      <c r="E177" s="84">
        <v>0.58974358974358976</v>
      </c>
      <c r="F177" s="84">
        <v>0.54545454545454541</v>
      </c>
      <c r="G177" s="84">
        <v>0.58682634730538918</v>
      </c>
      <c r="I177" s="90"/>
      <c r="J177" s="90"/>
      <c r="K177" s="90"/>
      <c r="L177" s="90"/>
      <c r="M177" s="90"/>
      <c r="N177" s="90"/>
      <c r="O177" s="90"/>
      <c r="P177" s="90"/>
      <c r="Q177" s="90"/>
      <c r="R177" s="90"/>
    </row>
    <row r="178" spans="1:18" x14ac:dyDescent="0.25">
      <c r="A178" s="76" t="s">
        <v>48</v>
      </c>
      <c r="B178" s="84">
        <v>0.61258278145695366</v>
      </c>
      <c r="C178" s="84">
        <v>0.45500000000000002</v>
      </c>
      <c r="D178" s="84">
        <v>0.62385321100917435</v>
      </c>
      <c r="E178" s="84">
        <v>0.56301145662847796</v>
      </c>
      <c r="F178" s="84">
        <v>0.6</v>
      </c>
      <c r="G178" s="84">
        <v>0.56360708534621573</v>
      </c>
      <c r="I178" s="90"/>
      <c r="J178" s="90"/>
      <c r="K178" s="90"/>
      <c r="L178" s="90"/>
      <c r="M178" s="90"/>
      <c r="N178" s="90"/>
      <c r="O178" s="90"/>
      <c r="P178" s="90"/>
      <c r="Q178" s="90"/>
      <c r="R178" s="90"/>
    </row>
    <row r="179" spans="1:18" x14ac:dyDescent="0.25">
      <c r="A179" s="76" t="s">
        <v>49</v>
      </c>
      <c r="B179" s="84">
        <v>0.73863636363636365</v>
      </c>
      <c r="C179" s="84">
        <v>0.47252747252747251</v>
      </c>
      <c r="D179" s="84">
        <v>0.43617021276595747</v>
      </c>
      <c r="E179" s="84">
        <v>0.59279778393351801</v>
      </c>
      <c r="F179" s="84">
        <v>0.88235294117647056</v>
      </c>
      <c r="G179" s="84">
        <v>0.60582010582010581</v>
      </c>
      <c r="I179" s="90"/>
      <c r="J179" s="90"/>
      <c r="K179" s="90"/>
      <c r="L179" s="90"/>
      <c r="M179" s="90"/>
      <c r="N179" s="90"/>
      <c r="O179" s="90"/>
      <c r="P179" s="90"/>
      <c r="Q179" s="90"/>
      <c r="R179" s="90"/>
    </row>
    <row r="180" spans="1:18" x14ac:dyDescent="0.25">
      <c r="A180" s="76" t="s">
        <v>50</v>
      </c>
      <c r="B180" s="84">
        <v>0.57677902621722843</v>
      </c>
      <c r="C180" s="84">
        <v>0.2711864406779661</v>
      </c>
      <c r="D180" s="84">
        <v>0.27160493827160492</v>
      </c>
      <c r="E180" s="84">
        <v>0.44635193133047213</v>
      </c>
      <c r="F180" s="84">
        <v>0.8</v>
      </c>
      <c r="G180" s="84">
        <v>0.45010615711252655</v>
      </c>
      <c r="I180" s="90"/>
      <c r="J180" s="90"/>
      <c r="K180" s="90"/>
      <c r="L180" s="90"/>
      <c r="M180" s="90"/>
      <c r="N180" s="90"/>
      <c r="O180" s="90"/>
      <c r="P180" s="90"/>
      <c r="Q180" s="90"/>
      <c r="R180" s="90"/>
    </row>
    <row r="181" spans="1:18" x14ac:dyDescent="0.25">
      <c r="A181" s="76" t="s">
        <v>51</v>
      </c>
      <c r="B181" s="84">
        <v>0.51412429378531077</v>
      </c>
      <c r="C181" s="84">
        <v>0.29389312977099236</v>
      </c>
      <c r="D181" s="84">
        <v>0.37914691943127959</v>
      </c>
      <c r="E181" s="84">
        <v>0.42828685258964144</v>
      </c>
      <c r="F181" s="84">
        <v>0.5357142857142857</v>
      </c>
      <c r="G181" s="84">
        <v>0.43120155038759689</v>
      </c>
      <c r="I181" s="90"/>
      <c r="J181" s="90"/>
      <c r="K181" s="90"/>
      <c r="L181" s="90"/>
      <c r="M181" s="90"/>
      <c r="N181" s="90"/>
      <c r="O181" s="90"/>
      <c r="P181" s="90"/>
      <c r="Q181" s="90"/>
      <c r="R181" s="90"/>
    </row>
    <row r="182" spans="1:18" x14ac:dyDescent="0.25">
      <c r="A182" s="76" t="s">
        <v>52</v>
      </c>
      <c r="B182" s="84">
        <v>0.50416666666666665</v>
      </c>
      <c r="C182" s="84">
        <v>0.36885245901639346</v>
      </c>
      <c r="D182" s="84">
        <v>0.3125</v>
      </c>
      <c r="E182" s="84">
        <v>0.4321266968325792</v>
      </c>
      <c r="F182" s="84">
        <v>0.8</v>
      </c>
      <c r="G182" s="84">
        <v>0.44026548672566373</v>
      </c>
      <c r="I182" s="90"/>
      <c r="J182" s="90"/>
      <c r="K182" s="90"/>
      <c r="L182" s="90"/>
      <c r="M182" s="90"/>
      <c r="N182" s="90"/>
      <c r="O182" s="90"/>
      <c r="P182" s="90"/>
      <c r="Q182" s="90"/>
      <c r="R182" s="90"/>
    </row>
    <row r="183" spans="1:18" x14ac:dyDescent="0.25">
      <c r="A183" s="76" t="s">
        <v>53</v>
      </c>
      <c r="B183" s="84">
        <v>0.64021164021164023</v>
      </c>
      <c r="C183" s="84">
        <v>0.29850746268656714</v>
      </c>
      <c r="D183" s="84">
        <v>0.47058823529411764</v>
      </c>
      <c r="E183" s="84">
        <v>0.49176470588235294</v>
      </c>
      <c r="F183" s="84">
        <v>0.86956521739130432</v>
      </c>
      <c r="G183" s="84">
        <v>0.5111607142857143</v>
      </c>
      <c r="I183" s="90"/>
      <c r="J183" s="90"/>
      <c r="K183" s="90"/>
      <c r="L183" s="90"/>
      <c r="M183" s="90"/>
      <c r="N183" s="90"/>
      <c r="O183" s="90"/>
      <c r="P183" s="90"/>
      <c r="Q183" s="90"/>
      <c r="R183" s="90"/>
    </row>
    <row r="184" spans="1:18" x14ac:dyDescent="0.25">
      <c r="A184" s="76" t="s">
        <v>54</v>
      </c>
      <c r="B184" s="84">
        <v>0.64072948328267476</v>
      </c>
      <c r="C184" s="84">
        <v>0.40764849471114728</v>
      </c>
      <c r="D184" s="84">
        <v>0.35858585858585856</v>
      </c>
      <c r="E184" s="84">
        <v>0.51896024464831803</v>
      </c>
      <c r="F184" s="84">
        <v>0.69696969696969702</v>
      </c>
      <c r="G184" s="84">
        <v>0.52073872237359975</v>
      </c>
      <c r="I184" s="90"/>
      <c r="J184" s="90"/>
      <c r="K184" s="90"/>
      <c r="L184" s="90"/>
      <c r="M184" s="90"/>
      <c r="N184" s="90"/>
      <c r="O184" s="90"/>
      <c r="P184" s="90"/>
      <c r="Q184" s="90"/>
      <c r="R184" s="90"/>
    </row>
    <row r="185" spans="1:18" x14ac:dyDescent="0.25">
      <c r="A185" s="76" t="s">
        <v>55</v>
      </c>
      <c r="B185" s="84">
        <v>0.54461538461538461</v>
      </c>
      <c r="C185" s="84">
        <v>0.48201438848920863</v>
      </c>
      <c r="D185" s="84">
        <v>0.65384615384615385</v>
      </c>
      <c r="E185" s="84">
        <v>0.544280442804428</v>
      </c>
      <c r="F185" s="84">
        <v>0.875</v>
      </c>
      <c r="G185" s="84">
        <v>0.54909090909090907</v>
      </c>
      <c r="I185" s="90"/>
      <c r="J185" s="90"/>
      <c r="K185" s="90"/>
      <c r="L185" s="90"/>
      <c r="M185" s="90"/>
      <c r="N185" s="90"/>
      <c r="O185" s="90"/>
      <c r="P185" s="90"/>
      <c r="Q185" s="90"/>
      <c r="R185" s="90"/>
    </row>
    <row r="186" spans="1:18" x14ac:dyDescent="0.25">
      <c r="A186" s="76" t="s">
        <v>56</v>
      </c>
      <c r="B186" s="84">
        <v>0.72197309417040356</v>
      </c>
      <c r="C186" s="84">
        <v>0.52317880794701987</v>
      </c>
      <c r="D186" s="84">
        <v>0.60859188544152742</v>
      </c>
      <c r="E186" s="84">
        <v>0.63872919818456886</v>
      </c>
      <c r="F186" s="84">
        <v>0.81132075471698117</v>
      </c>
      <c r="G186" s="84">
        <v>0.65387800165608612</v>
      </c>
      <c r="I186" s="90"/>
      <c r="J186" s="90"/>
      <c r="K186" s="90"/>
      <c r="L186" s="90"/>
      <c r="M186" s="90"/>
      <c r="N186" s="90"/>
      <c r="O186" s="90"/>
      <c r="P186" s="90"/>
      <c r="Q186" s="90"/>
      <c r="R186" s="90"/>
    </row>
    <row r="187" spans="1:18" x14ac:dyDescent="0.25">
      <c r="A187" s="76" t="s">
        <v>57</v>
      </c>
      <c r="B187" s="84">
        <v>0.50294695481335949</v>
      </c>
      <c r="C187" s="84">
        <v>0.27777777777777779</v>
      </c>
      <c r="D187" s="84">
        <v>0.58778625954198471</v>
      </c>
      <c r="E187" s="84">
        <v>0.4517937219730942</v>
      </c>
      <c r="F187" s="84">
        <v>1</v>
      </c>
      <c r="G187" s="84">
        <v>0.45907079646017701</v>
      </c>
      <c r="I187" s="90"/>
      <c r="J187" s="90"/>
      <c r="K187" s="90"/>
      <c r="L187" s="90"/>
      <c r="M187" s="90"/>
      <c r="N187" s="90"/>
      <c r="O187" s="90"/>
      <c r="P187" s="90"/>
      <c r="Q187" s="90"/>
      <c r="R187" s="90"/>
    </row>
    <row r="188" spans="1:18" x14ac:dyDescent="0.25">
      <c r="A188" s="76" t="s">
        <v>58</v>
      </c>
      <c r="B188" s="84">
        <v>0.60069444444444442</v>
      </c>
      <c r="C188" s="84">
        <v>0.28994082840236685</v>
      </c>
      <c r="D188" s="84">
        <v>0.36681222707423583</v>
      </c>
      <c r="E188" s="84">
        <v>0.46875</v>
      </c>
      <c r="F188" s="84">
        <v>0.875</v>
      </c>
      <c r="G188" s="84">
        <v>0.47671568627450983</v>
      </c>
      <c r="I188" s="90"/>
      <c r="J188" s="90"/>
      <c r="K188" s="90"/>
      <c r="L188" s="90"/>
      <c r="M188" s="90"/>
      <c r="N188" s="90"/>
      <c r="O188" s="90"/>
      <c r="P188" s="90"/>
      <c r="Q188" s="90"/>
      <c r="R188" s="90"/>
    </row>
    <row r="189" spans="1:18" x14ac:dyDescent="0.25">
      <c r="A189" s="76" t="s">
        <v>59</v>
      </c>
      <c r="B189" s="84">
        <v>0.86075949367088611</v>
      </c>
      <c r="C189" s="84">
        <v>0.44776119402985076</v>
      </c>
      <c r="D189" s="84">
        <v>0.67567567567567566</v>
      </c>
      <c r="E189" s="84">
        <v>0.67213114754098358</v>
      </c>
      <c r="F189" s="84">
        <v>0</v>
      </c>
      <c r="G189" s="84">
        <v>0.66847826086956519</v>
      </c>
      <c r="I189" s="90"/>
      <c r="J189" s="90"/>
      <c r="K189" s="90"/>
      <c r="L189" s="90"/>
      <c r="M189" s="90"/>
      <c r="N189" s="90"/>
      <c r="O189" s="90"/>
      <c r="P189" s="90"/>
      <c r="Q189" s="90"/>
      <c r="R189" s="90"/>
    </row>
    <row r="190" spans="1:18" x14ac:dyDescent="0.25">
      <c r="A190" s="76" t="s">
        <v>60</v>
      </c>
      <c r="B190" s="84">
        <v>0.89436619718309862</v>
      </c>
      <c r="C190" s="84">
        <v>0.6333333333333333</v>
      </c>
      <c r="D190" s="84">
        <v>0.72811059907834097</v>
      </c>
      <c r="E190" s="84">
        <v>0.77880184331797231</v>
      </c>
      <c r="F190" s="84">
        <v>0.94117647058823528</v>
      </c>
      <c r="G190" s="84">
        <v>0.78686131386861313</v>
      </c>
      <c r="I190" s="90"/>
      <c r="J190" s="90"/>
      <c r="K190" s="90"/>
      <c r="L190" s="90"/>
      <c r="M190" s="90"/>
      <c r="N190" s="90"/>
      <c r="O190" s="90"/>
      <c r="P190" s="90"/>
      <c r="Q190" s="90"/>
      <c r="R190" s="90"/>
    </row>
    <row r="191" spans="1:18" x14ac:dyDescent="0.25">
      <c r="A191" s="76" t="s">
        <v>61</v>
      </c>
      <c r="B191" s="84">
        <v>0.57727272727272727</v>
      </c>
      <c r="C191" s="84">
        <v>0.16161616161616163</v>
      </c>
      <c r="D191" s="84">
        <v>0.3125</v>
      </c>
      <c r="E191" s="84">
        <v>0.41686746987951806</v>
      </c>
      <c r="F191" s="84">
        <v>0.40909090909090912</v>
      </c>
      <c r="G191" s="84">
        <v>0.41647597254004576</v>
      </c>
      <c r="I191" s="90"/>
      <c r="J191" s="90"/>
      <c r="K191" s="90"/>
      <c r="L191" s="90"/>
      <c r="M191" s="90"/>
      <c r="N191" s="90"/>
      <c r="O191" s="90"/>
      <c r="P191" s="90"/>
      <c r="Q191" s="90"/>
      <c r="R191" s="90"/>
    </row>
    <row r="192" spans="1:18" ht="12.6" thickBot="1" x14ac:dyDescent="0.3">
      <c r="A192" s="141" t="s">
        <v>95</v>
      </c>
      <c r="B192" s="141">
        <v>0.70847548931585558</v>
      </c>
      <c r="C192" s="141">
        <v>0.4771198950303428</v>
      </c>
      <c r="D192" s="141">
        <v>0.60055508112724165</v>
      </c>
      <c r="E192" s="141">
        <v>0.62105935489757746</v>
      </c>
      <c r="F192" s="141">
        <v>0.76344086021505375</v>
      </c>
      <c r="G192" s="141">
        <v>0.62516614975631368</v>
      </c>
      <c r="I192" s="90"/>
      <c r="J192" s="90"/>
      <c r="K192" s="90"/>
      <c r="L192" s="90"/>
      <c r="M192" s="90"/>
      <c r="N192" s="90"/>
      <c r="O192" s="90"/>
      <c r="P192" s="90"/>
      <c r="Q192" s="90"/>
      <c r="R192" s="90"/>
    </row>
    <row r="193" spans="1:15" x14ac:dyDescent="0.25">
      <c r="A193" s="182" t="s">
        <v>106</v>
      </c>
      <c r="B193" s="183"/>
      <c r="C193" s="182"/>
      <c r="D193" s="183"/>
      <c r="E193" s="182"/>
      <c r="F193" s="183"/>
      <c r="G193" s="182"/>
      <c r="I193" s="86"/>
      <c r="J193" s="86"/>
      <c r="K193" s="86"/>
      <c r="L193" s="86"/>
      <c r="M193" s="86"/>
      <c r="N193" s="86"/>
      <c r="O193" s="86"/>
    </row>
    <row r="194" spans="1:15" x14ac:dyDescent="0.25">
      <c r="A194" s="76" t="s">
        <v>44</v>
      </c>
      <c r="B194" s="84">
        <v>0.13657957244655583</v>
      </c>
      <c r="C194" s="84">
        <v>0.22222222222222221</v>
      </c>
      <c r="D194" s="84">
        <v>0.171990171990172</v>
      </c>
      <c r="E194" s="84">
        <v>0.16656644618159952</v>
      </c>
      <c r="F194" s="84">
        <v>0.15151515151515152</v>
      </c>
      <c r="G194" s="84">
        <v>0.16627358490566038</v>
      </c>
      <c r="I194" s="86"/>
      <c r="J194" s="86"/>
      <c r="K194" s="86"/>
      <c r="L194" s="86"/>
      <c r="M194" s="86"/>
      <c r="N194" s="86"/>
      <c r="O194" s="86"/>
    </row>
    <row r="195" spans="1:15" x14ac:dyDescent="0.25">
      <c r="A195" s="76" t="s">
        <v>45</v>
      </c>
      <c r="B195" s="84">
        <v>0.12029161603888214</v>
      </c>
      <c r="C195" s="84">
        <v>9.6202531645569619E-2</v>
      </c>
      <c r="D195" s="84">
        <v>0.10610932475884244</v>
      </c>
      <c r="E195" s="84">
        <v>0.11118378024852844</v>
      </c>
      <c r="F195" s="213">
        <v>0.4</v>
      </c>
      <c r="G195" s="84">
        <v>0.1121251629726206</v>
      </c>
      <c r="I195" s="86"/>
      <c r="J195" s="86"/>
      <c r="K195" s="86"/>
      <c r="L195" s="86"/>
      <c r="M195" s="86"/>
      <c r="N195" s="86"/>
      <c r="O195" s="86"/>
    </row>
    <row r="196" spans="1:15" x14ac:dyDescent="0.25">
      <c r="A196" s="76" t="s">
        <v>46</v>
      </c>
      <c r="B196" s="84">
        <v>3.4698795180722893E-2</v>
      </c>
      <c r="C196" s="84">
        <v>6.4949608062709968E-2</v>
      </c>
      <c r="D196" s="84">
        <v>6.0498220640569395E-2</v>
      </c>
      <c r="E196" s="84">
        <v>4.8387096774193547E-2</v>
      </c>
      <c r="F196" s="213">
        <v>0.22222222222222221</v>
      </c>
      <c r="G196" s="84">
        <v>4.9526584122359794E-2</v>
      </c>
      <c r="I196" s="86"/>
      <c r="J196" s="86"/>
      <c r="K196" s="86"/>
      <c r="L196" s="86"/>
      <c r="M196" s="86"/>
      <c r="N196" s="86"/>
      <c r="O196" s="86"/>
    </row>
    <row r="197" spans="1:15" x14ac:dyDescent="0.25">
      <c r="A197" s="76" t="s">
        <v>47</v>
      </c>
      <c r="B197" s="84">
        <v>0.1941747572815534</v>
      </c>
      <c r="C197" s="84">
        <v>0.2857142857142857</v>
      </c>
      <c r="D197" s="84">
        <v>0.24475524475524477</v>
      </c>
      <c r="E197" s="84">
        <v>0.23290598290598291</v>
      </c>
      <c r="F197" s="213">
        <v>0.12121212121212122</v>
      </c>
      <c r="G197" s="84">
        <v>0.22554890219560877</v>
      </c>
      <c r="I197" s="86"/>
      <c r="J197" s="86"/>
      <c r="K197" s="86"/>
      <c r="L197" s="86"/>
      <c r="M197" s="86"/>
      <c r="N197" s="86"/>
      <c r="O197" s="86"/>
    </row>
    <row r="198" spans="1:15" x14ac:dyDescent="0.25">
      <c r="A198" s="76" t="s">
        <v>48</v>
      </c>
      <c r="B198" s="84">
        <v>0.24172185430463577</v>
      </c>
      <c r="C198" s="84">
        <v>0.25</v>
      </c>
      <c r="D198" s="84">
        <v>0.24770642201834864</v>
      </c>
      <c r="E198" s="84">
        <v>0.24549918166939444</v>
      </c>
      <c r="F198" s="213">
        <v>0.4</v>
      </c>
      <c r="G198" s="84">
        <v>0.24798711755233493</v>
      </c>
      <c r="I198" s="86"/>
      <c r="J198" s="86"/>
      <c r="K198" s="86"/>
      <c r="L198" s="86"/>
      <c r="M198" s="86"/>
      <c r="N198" s="86"/>
      <c r="O198" s="86"/>
    </row>
    <row r="199" spans="1:15" x14ac:dyDescent="0.25">
      <c r="A199" s="76" t="s">
        <v>49</v>
      </c>
      <c r="B199" s="84">
        <v>0.21022727272727273</v>
      </c>
      <c r="C199" s="84">
        <v>0.39560439560439559</v>
      </c>
      <c r="D199" s="84">
        <v>0.35106382978723405</v>
      </c>
      <c r="E199" s="84">
        <v>0.29362880886426596</v>
      </c>
      <c r="F199" s="84">
        <v>0.11764705882352941</v>
      </c>
      <c r="G199" s="84">
        <v>0.2857142857142857</v>
      </c>
      <c r="I199" s="86"/>
      <c r="J199" s="86"/>
      <c r="K199" s="86"/>
      <c r="L199" s="86"/>
      <c r="M199" s="86"/>
      <c r="N199" s="86"/>
      <c r="O199" s="86"/>
    </row>
    <row r="200" spans="1:15" x14ac:dyDescent="0.25">
      <c r="A200" s="76" t="s">
        <v>50</v>
      </c>
      <c r="B200" s="84">
        <v>0.21722846441947566</v>
      </c>
      <c r="C200" s="84">
        <v>0.10169491525423729</v>
      </c>
      <c r="D200" s="84">
        <v>0.1728395061728395</v>
      </c>
      <c r="E200" s="84">
        <v>0.18025751072961374</v>
      </c>
      <c r="F200" s="84">
        <v>0</v>
      </c>
      <c r="G200" s="84">
        <v>0.17834394904458598</v>
      </c>
      <c r="I200" s="86"/>
      <c r="J200" s="86"/>
      <c r="K200" s="86"/>
      <c r="L200" s="86"/>
      <c r="M200" s="86"/>
      <c r="N200" s="86"/>
      <c r="O200" s="86"/>
    </row>
    <row r="201" spans="1:15" x14ac:dyDescent="0.25">
      <c r="A201" s="76" t="s">
        <v>51</v>
      </c>
      <c r="B201" s="84">
        <v>0.2975517890772128</v>
      </c>
      <c r="C201" s="84">
        <v>0.20992366412213739</v>
      </c>
      <c r="D201" s="84">
        <v>0.1990521327014218</v>
      </c>
      <c r="E201" s="84">
        <v>0.25398406374501992</v>
      </c>
      <c r="F201" s="84">
        <v>0.14285714285714285</v>
      </c>
      <c r="G201" s="84">
        <v>0.25096899224806202</v>
      </c>
      <c r="I201" s="86"/>
      <c r="J201" s="86"/>
      <c r="K201" s="86"/>
      <c r="L201" s="86"/>
      <c r="M201" s="86"/>
      <c r="N201" s="86"/>
      <c r="O201" s="86"/>
    </row>
    <row r="202" spans="1:15" x14ac:dyDescent="0.25">
      <c r="A202" s="76" t="s">
        <v>52</v>
      </c>
      <c r="B202" s="84">
        <v>0.29166666666666669</v>
      </c>
      <c r="C202" s="84">
        <v>0.25409836065573771</v>
      </c>
      <c r="D202" s="84">
        <v>0.27500000000000002</v>
      </c>
      <c r="E202" s="84">
        <v>0.27828054298642535</v>
      </c>
      <c r="F202" s="84">
        <v>0.1</v>
      </c>
      <c r="G202" s="84">
        <v>0.27433628318584069</v>
      </c>
      <c r="I202" s="86"/>
      <c r="J202" s="86"/>
      <c r="K202" s="86"/>
      <c r="L202" s="86"/>
      <c r="M202" s="86"/>
      <c r="N202" s="86"/>
      <c r="O202" s="86"/>
    </row>
    <row r="203" spans="1:15" x14ac:dyDescent="0.25">
      <c r="A203" s="76" t="s">
        <v>53</v>
      </c>
      <c r="B203" s="84">
        <v>0.31746031746031744</v>
      </c>
      <c r="C203" s="84">
        <v>0.32089552238805968</v>
      </c>
      <c r="D203" s="84">
        <v>0.24509803921568626</v>
      </c>
      <c r="E203" s="84">
        <v>0.30117647058823527</v>
      </c>
      <c r="F203" s="84">
        <v>8.6956521739130432E-2</v>
      </c>
      <c r="G203" s="84">
        <v>0.29017857142857145</v>
      </c>
      <c r="I203" s="86"/>
      <c r="J203" s="86"/>
      <c r="K203" s="86"/>
      <c r="L203" s="86"/>
      <c r="M203" s="86"/>
      <c r="N203" s="86"/>
      <c r="O203" s="86"/>
    </row>
    <row r="204" spans="1:15" x14ac:dyDescent="0.25">
      <c r="A204" s="76" t="s">
        <v>54</v>
      </c>
      <c r="B204" s="84">
        <v>0.21945288753799391</v>
      </c>
      <c r="C204" s="84">
        <v>0.14239218877135884</v>
      </c>
      <c r="D204" s="84">
        <v>0.24242424242424243</v>
      </c>
      <c r="E204" s="84">
        <v>0.19327217125382262</v>
      </c>
      <c r="F204" s="84">
        <v>0.12121212121212122</v>
      </c>
      <c r="G204" s="84">
        <v>0.19255222524977295</v>
      </c>
      <c r="I204" s="86"/>
      <c r="J204" s="86"/>
      <c r="K204" s="86"/>
      <c r="L204" s="86"/>
      <c r="M204" s="86"/>
      <c r="N204" s="86"/>
      <c r="O204" s="86"/>
    </row>
    <row r="205" spans="1:15" x14ac:dyDescent="0.25">
      <c r="A205" s="76" t="s">
        <v>55</v>
      </c>
      <c r="B205" s="84">
        <v>0.22461538461538461</v>
      </c>
      <c r="C205" s="84">
        <v>0.20863309352517986</v>
      </c>
      <c r="D205" s="84">
        <v>0.16666666666666666</v>
      </c>
      <c r="E205" s="84">
        <v>0.21217712177121772</v>
      </c>
      <c r="F205" s="84">
        <v>0</v>
      </c>
      <c r="G205" s="84">
        <v>0.20909090909090908</v>
      </c>
      <c r="I205" s="86"/>
      <c r="J205" s="86"/>
      <c r="K205" s="86"/>
      <c r="L205" s="86"/>
      <c r="M205" s="86"/>
      <c r="N205" s="86"/>
      <c r="O205" s="86"/>
    </row>
    <row r="206" spans="1:15" x14ac:dyDescent="0.25">
      <c r="A206" s="76" t="s">
        <v>56</v>
      </c>
      <c r="B206" s="84">
        <v>0.1755285073670724</v>
      </c>
      <c r="C206" s="84">
        <v>0.18874172185430463</v>
      </c>
      <c r="D206" s="84">
        <v>0.14081145584725538</v>
      </c>
      <c r="E206" s="84">
        <v>0.17034795763993948</v>
      </c>
      <c r="F206" s="84">
        <v>4.716981132075472E-2</v>
      </c>
      <c r="G206" s="84">
        <v>0.15953629588738613</v>
      </c>
      <c r="I206" s="86"/>
      <c r="J206" s="86"/>
      <c r="K206" s="86"/>
      <c r="L206" s="86"/>
      <c r="M206" s="86"/>
      <c r="N206" s="86"/>
      <c r="O206" s="86"/>
    </row>
    <row r="207" spans="1:15" x14ac:dyDescent="0.25">
      <c r="A207" s="76" t="s">
        <v>57</v>
      </c>
      <c r="B207" s="84">
        <v>0.23968565815324164</v>
      </c>
      <c r="C207" s="84">
        <v>0.3968253968253968</v>
      </c>
      <c r="D207" s="84">
        <v>0.20610687022900764</v>
      </c>
      <c r="E207" s="84">
        <v>0.27914798206278024</v>
      </c>
      <c r="F207" s="84">
        <v>0</v>
      </c>
      <c r="G207" s="84">
        <v>0.27544247787610621</v>
      </c>
      <c r="I207" s="86"/>
      <c r="J207" s="86"/>
      <c r="K207" s="86"/>
      <c r="L207" s="86"/>
      <c r="M207" s="86"/>
      <c r="N207" s="86"/>
      <c r="O207" s="86"/>
    </row>
    <row r="208" spans="1:15" x14ac:dyDescent="0.25">
      <c r="A208" s="76" t="s">
        <v>58</v>
      </c>
      <c r="B208" s="84">
        <v>0.25347222222222221</v>
      </c>
      <c r="C208" s="84">
        <v>0.24457593688362919</v>
      </c>
      <c r="D208" s="84">
        <v>0.2183406113537118</v>
      </c>
      <c r="E208" s="84">
        <v>0.24562500000000001</v>
      </c>
      <c r="F208" s="84">
        <v>6.25E-2</v>
      </c>
      <c r="G208" s="84">
        <v>0.2420343137254902</v>
      </c>
      <c r="I208" s="86"/>
      <c r="J208" s="86"/>
      <c r="K208" s="86"/>
      <c r="L208" s="86"/>
      <c r="M208" s="86"/>
      <c r="N208" s="86"/>
      <c r="O208" s="86"/>
    </row>
    <row r="209" spans="1:15" x14ac:dyDescent="0.25">
      <c r="A209" s="76" t="s">
        <v>59</v>
      </c>
      <c r="B209" s="84">
        <v>0.12658227848101267</v>
      </c>
      <c r="C209" s="84">
        <v>0.34328358208955223</v>
      </c>
      <c r="D209" s="84">
        <v>0.10810810810810811</v>
      </c>
      <c r="E209" s="84">
        <v>0.20218579234972678</v>
      </c>
      <c r="F209" s="213">
        <v>1</v>
      </c>
      <c r="G209" s="84">
        <v>0.20652173913043478</v>
      </c>
      <c r="I209" s="86"/>
      <c r="J209" s="86"/>
      <c r="K209" s="86"/>
      <c r="L209" s="86"/>
      <c r="M209" s="86"/>
      <c r="N209" s="86"/>
      <c r="O209" s="86"/>
    </row>
    <row r="210" spans="1:15" x14ac:dyDescent="0.25">
      <c r="A210" s="76" t="s">
        <v>60</v>
      </c>
      <c r="B210" s="84">
        <v>0.10211267605633803</v>
      </c>
      <c r="C210" s="84">
        <v>0.17333333333333334</v>
      </c>
      <c r="D210" s="84">
        <v>0.15207373271889402</v>
      </c>
      <c r="E210" s="84">
        <v>0.13517665130568357</v>
      </c>
      <c r="F210" s="84">
        <v>2.9411764705882353E-2</v>
      </c>
      <c r="G210" s="84">
        <v>0.12992700729927006</v>
      </c>
      <c r="I210" s="86"/>
      <c r="J210" s="86"/>
      <c r="K210" s="86"/>
      <c r="L210" s="86"/>
      <c r="M210" s="86"/>
      <c r="N210" s="86"/>
      <c r="O210" s="86"/>
    </row>
    <row r="211" spans="1:15" x14ac:dyDescent="0.25">
      <c r="A211" s="76" t="s">
        <v>61</v>
      </c>
      <c r="B211" s="84">
        <v>0.30454545454545456</v>
      </c>
      <c r="C211" s="84">
        <v>0.32323232323232326</v>
      </c>
      <c r="D211" s="84">
        <v>0.22916666666666666</v>
      </c>
      <c r="E211" s="84">
        <v>0.29156626506024097</v>
      </c>
      <c r="F211" s="84">
        <v>0.36363636363636365</v>
      </c>
      <c r="G211" s="84">
        <v>0.29519450800915331</v>
      </c>
      <c r="I211" s="86"/>
      <c r="J211" s="86"/>
      <c r="K211" s="86"/>
      <c r="L211" s="86"/>
      <c r="M211" s="86"/>
      <c r="N211" s="86"/>
      <c r="O211" s="86"/>
    </row>
    <row r="212" spans="1:15" ht="12.6" thickBot="1" x14ac:dyDescent="0.3">
      <c r="A212" s="141" t="s">
        <v>96</v>
      </c>
      <c r="B212" s="141">
        <v>0.17390913988148679</v>
      </c>
      <c r="C212" s="141">
        <v>0.18517303591930456</v>
      </c>
      <c r="D212" s="141">
        <v>0.15627668659265584</v>
      </c>
      <c r="E212" s="141">
        <v>0.17327432820840366</v>
      </c>
      <c r="F212" s="141">
        <v>9.3701996927803385E-2</v>
      </c>
      <c r="G212" s="141">
        <v>0.17097917589720868</v>
      </c>
      <c r="O212" s="86"/>
    </row>
    <row r="213" spans="1:15" x14ac:dyDescent="0.25">
      <c r="A213" s="182" t="s">
        <v>107</v>
      </c>
      <c r="B213" s="183"/>
      <c r="C213" s="182"/>
      <c r="D213" s="183"/>
      <c r="E213" s="182"/>
      <c r="F213" s="183"/>
      <c r="G213" s="182"/>
    </row>
    <row r="214" spans="1:15" x14ac:dyDescent="0.25">
      <c r="A214" s="76" t="s">
        <v>44</v>
      </c>
      <c r="B214" s="84">
        <v>4.7505938242280284E-2</v>
      </c>
      <c r="C214" s="84">
        <v>0.21739130434782608</v>
      </c>
      <c r="D214" s="84">
        <v>0.24570024570024571</v>
      </c>
      <c r="E214" s="84">
        <v>0.13830426939266385</v>
      </c>
      <c r="F214" s="84">
        <v>9.0909090909090912E-2</v>
      </c>
      <c r="G214" s="84">
        <v>0.13738207547169812</v>
      </c>
    </row>
    <row r="215" spans="1:15" x14ac:dyDescent="0.25">
      <c r="A215" s="76" t="s">
        <v>45</v>
      </c>
      <c r="B215" s="84">
        <v>0.27825030376670717</v>
      </c>
      <c r="C215" s="84">
        <v>0.47341772151898737</v>
      </c>
      <c r="D215" s="84">
        <v>0.29581993569131831</v>
      </c>
      <c r="E215" s="84">
        <v>0.33224329627207327</v>
      </c>
      <c r="F215" s="84">
        <v>0.2</v>
      </c>
      <c r="G215" s="84">
        <v>0.33181225554106908</v>
      </c>
    </row>
    <row r="216" spans="1:15" x14ac:dyDescent="0.25">
      <c r="A216" s="76" t="s">
        <v>46</v>
      </c>
      <c r="B216" s="84">
        <v>5.7831325301204821E-3</v>
      </c>
      <c r="C216" s="84">
        <v>0.12430011198208286</v>
      </c>
      <c r="D216" s="84">
        <v>8.5409252669039148E-2</v>
      </c>
      <c r="E216" s="84">
        <v>5.3519061583577714E-2</v>
      </c>
      <c r="F216" s="84">
        <v>0.22222222222222221</v>
      </c>
      <c r="G216" s="84">
        <v>5.4624908958485069E-2</v>
      </c>
    </row>
    <row r="217" spans="1:15" x14ac:dyDescent="0.25">
      <c r="A217" s="76" t="s">
        <v>47</v>
      </c>
      <c r="B217" s="84">
        <v>6.7961165048543687E-2</v>
      </c>
      <c r="C217" s="84">
        <v>0.25210084033613445</v>
      </c>
      <c r="D217" s="84">
        <v>0.27272727272727271</v>
      </c>
      <c r="E217" s="84">
        <v>0.17735042735042736</v>
      </c>
      <c r="F217" s="84">
        <v>0.33333333333333331</v>
      </c>
      <c r="G217" s="84">
        <v>0.18762475049900199</v>
      </c>
    </row>
    <row r="218" spans="1:15" x14ac:dyDescent="0.25">
      <c r="A218" s="76" t="s">
        <v>48</v>
      </c>
      <c r="B218" s="84">
        <v>0.14569536423841059</v>
      </c>
      <c r="C218" s="84">
        <v>0.29499999999999998</v>
      </c>
      <c r="D218" s="84">
        <v>0.12844036697247707</v>
      </c>
      <c r="E218" s="84">
        <v>0.19148936170212766</v>
      </c>
      <c r="F218" s="84">
        <v>0</v>
      </c>
      <c r="G218" s="84">
        <v>0.18840579710144928</v>
      </c>
    </row>
    <row r="219" spans="1:15" x14ac:dyDescent="0.25">
      <c r="A219" s="76" t="s">
        <v>49</v>
      </c>
      <c r="B219" s="84">
        <v>5.113636363636364E-2</v>
      </c>
      <c r="C219" s="84">
        <v>0.13186813186813187</v>
      </c>
      <c r="D219" s="84">
        <v>0.21276595744680851</v>
      </c>
      <c r="E219" s="84">
        <v>0.11357340720221606</v>
      </c>
      <c r="F219" s="84">
        <v>0</v>
      </c>
      <c r="G219" s="84">
        <v>0.10846560846560846</v>
      </c>
    </row>
    <row r="220" spans="1:15" x14ac:dyDescent="0.25">
      <c r="A220" s="76" t="s">
        <v>50</v>
      </c>
      <c r="B220" s="84">
        <v>0.20599250936329588</v>
      </c>
      <c r="C220" s="84">
        <v>0.6271186440677966</v>
      </c>
      <c r="D220" s="84">
        <v>0.55555555555555558</v>
      </c>
      <c r="E220" s="84">
        <v>0.37339055793991416</v>
      </c>
      <c r="F220" s="84">
        <v>0.2</v>
      </c>
      <c r="G220" s="84">
        <v>0.37154989384288745</v>
      </c>
    </row>
    <row r="221" spans="1:15" x14ac:dyDescent="0.25">
      <c r="A221" s="76" t="s">
        <v>51</v>
      </c>
      <c r="B221" s="84">
        <v>0.18832391713747645</v>
      </c>
      <c r="C221" s="84">
        <v>0.49618320610687022</v>
      </c>
      <c r="D221" s="84">
        <v>0.4218009478672986</v>
      </c>
      <c r="E221" s="84">
        <v>0.31772908366533864</v>
      </c>
      <c r="F221" s="84">
        <v>0.32142857142857145</v>
      </c>
      <c r="G221" s="84">
        <v>0.31782945736434109</v>
      </c>
    </row>
    <row r="222" spans="1:15" x14ac:dyDescent="0.25">
      <c r="A222" s="76" t="s">
        <v>52</v>
      </c>
      <c r="B222" s="84">
        <v>0.20416666666666666</v>
      </c>
      <c r="C222" s="84">
        <v>0.37704918032786883</v>
      </c>
      <c r="D222" s="84">
        <v>0.41249999999999998</v>
      </c>
      <c r="E222" s="84">
        <v>0.2895927601809955</v>
      </c>
      <c r="F222" s="84">
        <v>0.1</v>
      </c>
      <c r="G222" s="84">
        <v>0.28539823008849557</v>
      </c>
    </row>
    <row r="223" spans="1:15" x14ac:dyDescent="0.25">
      <c r="A223" s="76" t="s">
        <v>53</v>
      </c>
      <c r="B223" s="84">
        <v>4.2328042328042326E-2</v>
      </c>
      <c r="C223" s="84">
        <v>0.38059701492537312</v>
      </c>
      <c r="D223" s="84">
        <v>0.28431372549019607</v>
      </c>
      <c r="E223" s="84">
        <v>0.20705882352941177</v>
      </c>
      <c r="F223" s="84">
        <v>4.3478260869565216E-2</v>
      </c>
      <c r="G223" s="84">
        <v>0.19866071428571427</v>
      </c>
    </row>
    <row r="224" spans="1:15" x14ac:dyDescent="0.25">
      <c r="A224" s="76" t="s">
        <v>54</v>
      </c>
      <c r="B224" s="84">
        <v>0.1398176291793313</v>
      </c>
      <c r="C224" s="84">
        <v>0.44995931651749388</v>
      </c>
      <c r="D224" s="84">
        <v>0.39898989898989901</v>
      </c>
      <c r="E224" s="84">
        <v>0.28776758409785935</v>
      </c>
      <c r="F224" s="84">
        <v>0.18181818181818182</v>
      </c>
      <c r="G224" s="84">
        <v>0.2867090523766273</v>
      </c>
    </row>
    <row r="225" spans="1:28" x14ac:dyDescent="0.25">
      <c r="A225" s="76" t="s">
        <v>55</v>
      </c>
      <c r="B225" s="84">
        <v>0.23076923076923078</v>
      </c>
      <c r="C225" s="84">
        <v>0.30935251798561153</v>
      </c>
      <c r="D225" s="84">
        <v>0.17948717948717949</v>
      </c>
      <c r="E225" s="84">
        <v>0.24354243542435425</v>
      </c>
      <c r="F225" s="84">
        <v>0.125</v>
      </c>
      <c r="G225" s="84">
        <v>0.24181818181818182</v>
      </c>
    </row>
    <row r="226" spans="1:28" x14ac:dyDescent="0.25">
      <c r="A226" s="76" t="s">
        <v>56</v>
      </c>
      <c r="B226" s="84">
        <v>0.10249839846252402</v>
      </c>
      <c r="C226" s="84">
        <v>0.28807947019867547</v>
      </c>
      <c r="D226" s="84">
        <v>0.25059665871121717</v>
      </c>
      <c r="E226" s="84">
        <v>0.19092284417549168</v>
      </c>
      <c r="F226" s="84">
        <v>0.14150943396226415</v>
      </c>
      <c r="G226" s="84">
        <v>0.18658570245652775</v>
      </c>
    </row>
    <row r="227" spans="1:28" x14ac:dyDescent="0.25">
      <c r="A227" s="76" t="s">
        <v>57</v>
      </c>
      <c r="B227" s="84">
        <v>0.25736738703339884</v>
      </c>
      <c r="C227" s="84">
        <v>0.32539682539682541</v>
      </c>
      <c r="D227" s="84">
        <v>0.20610687022900764</v>
      </c>
      <c r="E227" s="84">
        <v>0.26905829596412556</v>
      </c>
      <c r="F227" s="84">
        <v>0</v>
      </c>
      <c r="G227" s="84">
        <v>0.26548672566371684</v>
      </c>
    </row>
    <row r="228" spans="1:28" x14ac:dyDescent="0.25">
      <c r="A228" s="76" t="s">
        <v>58</v>
      </c>
      <c r="B228" s="84">
        <v>0.14583333333333334</v>
      </c>
      <c r="C228" s="84">
        <v>0.46548323471400394</v>
      </c>
      <c r="D228" s="84">
        <v>0.41484716157205243</v>
      </c>
      <c r="E228" s="84">
        <v>0.28562500000000002</v>
      </c>
      <c r="F228" s="84">
        <v>6.25E-2</v>
      </c>
      <c r="G228" s="84">
        <v>0.28125</v>
      </c>
    </row>
    <row r="229" spans="1:28" x14ac:dyDescent="0.25">
      <c r="A229" s="76" t="s">
        <v>59</v>
      </c>
      <c r="B229" s="84">
        <v>1.2658227848101266E-2</v>
      </c>
      <c r="C229" s="84">
        <v>0.20895522388059701</v>
      </c>
      <c r="D229" s="84">
        <v>0.21621621621621623</v>
      </c>
      <c r="E229" s="84">
        <v>0.12568306010928962</v>
      </c>
      <c r="F229" s="84">
        <v>0</v>
      </c>
      <c r="G229" s="84">
        <v>0.125</v>
      </c>
    </row>
    <row r="230" spans="1:28" x14ac:dyDescent="0.25">
      <c r="A230" s="76" t="s">
        <v>60</v>
      </c>
      <c r="B230" s="84">
        <v>3.5211267605633804E-3</v>
      </c>
      <c r="C230" s="84">
        <v>0.19333333333333333</v>
      </c>
      <c r="D230" s="84">
        <v>0.11981566820276497</v>
      </c>
      <c r="E230" s="84">
        <v>8.6021505376344093E-2</v>
      </c>
      <c r="F230" s="84">
        <v>2.9411764705882353E-2</v>
      </c>
      <c r="G230" s="84">
        <v>8.3211678832116789E-2</v>
      </c>
    </row>
    <row r="231" spans="1:28" x14ac:dyDescent="0.25">
      <c r="A231" s="76" t="s">
        <v>61</v>
      </c>
      <c r="B231" s="84">
        <v>0.11818181818181818</v>
      </c>
      <c r="C231" s="84">
        <v>0.51515151515151514</v>
      </c>
      <c r="D231" s="84">
        <v>0.45833333333333331</v>
      </c>
      <c r="E231" s="84">
        <v>0.29156626506024097</v>
      </c>
      <c r="F231" s="84">
        <v>0.22727272727272727</v>
      </c>
      <c r="G231" s="84">
        <v>0.28832951945080093</v>
      </c>
    </row>
    <row r="232" spans="1:28" ht="12.6" thickBot="1" x14ac:dyDescent="0.3">
      <c r="A232" s="141" t="s">
        <v>97</v>
      </c>
      <c r="B232" s="141">
        <v>0.11761537080265756</v>
      </c>
      <c r="C232" s="141">
        <v>0.33770706905035264</v>
      </c>
      <c r="D232" s="141">
        <v>0.24316823228010248</v>
      </c>
      <c r="E232" s="141">
        <v>0.20566631689401887</v>
      </c>
      <c r="F232" s="141">
        <v>0.14285714285714285</v>
      </c>
      <c r="G232" s="141">
        <v>0.20385467434647764</v>
      </c>
    </row>
    <row r="233" spans="1:28" x14ac:dyDescent="0.25">
      <c r="A233" s="92"/>
    </row>
    <row r="234" spans="1:28" x14ac:dyDescent="0.25">
      <c r="A234" s="92"/>
      <c r="B234" s="90"/>
      <c r="C234" s="90"/>
      <c r="D234" s="90"/>
      <c r="E234" s="90"/>
      <c r="F234" s="90"/>
      <c r="G234" s="90"/>
      <c r="H234" s="88"/>
      <c r="I234" s="88"/>
      <c r="J234" s="88"/>
      <c r="K234" s="88"/>
      <c r="L234" s="88"/>
      <c r="M234" s="88"/>
      <c r="N234" s="88"/>
      <c r="O234" s="88"/>
      <c r="P234" s="88"/>
      <c r="Q234" s="88"/>
      <c r="R234" s="88"/>
    </row>
    <row r="235" spans="1:28" x14ac:dyDescent="0.25">
      <c r="A235" s="92"/>
      <c r="B235" s="90"/>
      <c r="C235" s="90"/>
      <c r="D235" s="90"/>
      <c r="E235" s="90"/>
      <c r="F235" s="90"/>
      <c r="G235" s="90"/>
      <c r="H235" s="88"/>
      <c r="I235" s="88"/>
      <c r="J235" s="88"/>
      <c r="K235" s="88"/>
      <c r="L235" s="88"/>
      <c r="M235" s="88"/>
      <c r="N235" s="88"/>
      <c r="O235" s="88"/>
      <c r="P235" s="88"/>
      <c r="Q235" s="88"/>
      <c r="R235" s="88"/>
    </row>
    <row r="236" spans="1:28" x14ac:dyDescent="0.25">
      <c r="A236" s="92"/>
      <c r="B236" s="90"/>
      <c r="C236" s="90"/>
      <c r="D236" s="90"/>
      <c r="E236" s="90"/>
      <c r="F236" s="90"/>
      <c r="G236" s="90"/>
      <c r="H236" s="88"/>
      <c r="I236" s="88"/>
      <c r="J236" s="88"/>
      <c r="K236" s="88"/>
      <c r="L236" s="88"/>
      <c r="M236" s="88"/>
      <c r="N236" s="88"/>
      <c r="O236" s="88"/>
      <c r="P236" s="88"/>
      <c r="Q236" s="88"/>
      <c r="R236" s="88"/>
    </row>
    <row r="237" spans="1:28" ht="13.8" x14ac:dyDescent="0.3">
      <c r="A237" s="97" t="s">
        <v>175</v>
      </c>
      <c r="Q237" s="18"/>
      <c r="R237" s="18"/>
      <c r="S237" s="18"/>
      <c r="T237" s="18"/>
      <c r="U237" s="18"/>
      <c r="V237" s="18"/>
      <c r="W237" s="18"/>
    </row>
    <row r="238" spans="1:28" x14ac:dyDescent="0.25">
      <c r="A238" s="2"/>
      <c r="Q238" s="18"/>
      <c r="R238" s="18"/>
      <c r="S238" s="18"/>
      <c r="T238" s="18"/>
      <c r="U238" s="18"/>
      <c r="V238" s="18"/>
      <c r="W238" s="18"/>
    </row>
    <row r="239" spans="1:28" ht="18.75" customHeight="1" x14ac:dyDescent="0.25">
      <c r="A239" s="315" t="s">
        <v>100</v>
      </c>
      <c r="B239" s="270" t="s">
        <v>17</v>
      </c>
      <c r="C239" s="318"/>
      <c r="D239" s="318"/>
      <c r="E239" s="318"/>
      <c r="F239" s="318"/>
      <c r="G239" s="271"/>
      <c r="H239" s="270" t="s">
        <v>89</v>
      </c>
      <c r="I239" s="318"/>
      <c r="J239" s="270" t="s">
        <v>75</v>
      </c>
      <c r="K239" s="318"/>
      <c r="L239" s="302" t="s">
        <v>80</v>
      </c>
      <c r="M239" s="302" t="s">
        <v>81</v>
      </c>
      <c r="N239" s="302" t="s">
        <v>13</v>
      </c>
      <c r="P239" s="17"/>
      <c r="Q239" s="17"/>
      <c r="R239" s="17"/>
      <c r="S239" s="17"/>
      <c r="T239" s="17"/>
      <c r="U239" s="17"/>
      <c r="V239" s="17"/>
    </row>
    <row r="240" spans="1:28" ht="15.75" customHeight="1" x14ac:dyDescent="0.25">
      <c r="A240" s="315"/>
      <c r="B240" s="266" t="s">
        <v>69</v>
      </c>
      <c r="C240" s="266"/>
      <c r="D240" s="266" t="s">
        <v>70</v>
      </c>
      <c r="E240" s="266"/>
      <c r="F240" s="266" t="s">
        <v>71</v>
      </c>
      <c r="G240" s="266"/>
      <c r="H240" s="301" t="s">
        <v>33</v>
      </c>
      <c r="I240" s="301" t="s">
        <v>34</v>
      </c>
      <c r="J240" s="302" t="s">
        <v>33</v>
      </c>
      <c r="K240" s="302" t="s">
        <v>34</v>
      </c>
      <c r="L240" s="303"/>
      <c r="M240" s="303"/>
      <c r="N240" s="303"/>
      <c r="O240" s="18"/>
      <c r="P240" s="80"/>
      <c r="Q240" s="80"/>
      <c r="R240" s="80"/>
      <c r="S240" s="80"/>
      <c r="T240" s="80"/>
      <c r="U240" s="80"/>
      <c r="V240" s="83"/>
      <c r="W240" s="18"/>
      <c r="X240" s="18"/>
      <c r="Y240" s="18"/>
      <c r="Z240" s="18"/>
      <c r="AA240" s="18"/>
      <c r="AB240" s="18"/>
    </row>
    <row r="241" spans="1:35" ht="14.25" customHeight="1" thickBot="1" x14ac:dyDescent="0.3">
      <c r="A241" s="322"/>
      <c r="B241" s="132" t="s">
        <v>33</v>
      </c>
      <c r="C241" s="132" t="s">
        <v>34</v>
      </c>
      <c r="D241" s="132" t="s">
        <v>33</v>
      </c>
      <c r="E241" s="132" t="s">
        <v>34</v>
      </c>
      <c r="F241" s="132" t="s">
        <v>33</v>
      </c>
      <c r="G241" s="132" t="s">
        <v>34</v>
      </c>
      <c r="H241" s="315"/>
      <c r="I241" s="315"/>
      <c r="J241" s="303"/>
      <c r="K241" s="303"/>
      <c r="L241" s="303"/>
      <c r="M241" s="303"/>
      <c r="N241" s="303"/>
      <c r="O241" s="18"/>
      <c r="P241" s="80"/>
      <c r="Q241" s="80"/>
      <c r="R241" s="80"/>
      <c r="S241" s="80"/>
      <c r="T241" s="80"/>
      <c r="U241" s="80"/>
      <c r="V241" s="83"/>
      <c r="W241" s="18"/>
      <c r="X241" s="18"/>
      <c r="Y241" s="18"/>
      <c r="Z241" s="18"/>
      <c r="AA241" s="18"/>
      <c r="AB241" s="18"/>
    </row>
    <row r="242" spans="1:35" x14ac:dyDescent="0.25">
      <c r="A242" s="182" t="s">
        <v>105</v>
      </c>
      <c r="B242" s="183"/>
      <c r="C242" s="183"/>
      <c r="D242" s="183"/>
      <c r="E242" s="183"/>
      <c r="F242" s="183"/>
      <c r="G242" s="183"/>
      <c r="H242" s="183"/>
      <c r="I242" s="183"/>
      <c r="J242" s="183"/>
      <c r="K242" s="183"/>
      <c r="L242" s="183"/>
      <c r="M242" s="183"/>
      <c r="N242" s="183"/>
      <c r="O242" s="17"/>
      <c r="P242" s="81"/>
      <c r="Q242" s="81"/>
      <c r="R242" s="81"/>
      <c r="S242" s="81"/>
      <c r="T242" s="80"/>
      <c r="U242" s="80"/>
      <c r="V242" s="82"/>
      <c r="W242" s="17"/>
      <c r="X242" s="17"/>
      <c r="Y242" s="17"/>
      <c r="Z242" s="17"/>
      <c r="AA242" s="17"/>
      <c r="AB242" s="17"/>
      <c r="AD242" s="80"/>
      <c r="AE242" s="80"/>
      <c r="AF242" s="80"/>
      <c r="AG242" s="80"/>
      <c r="AH242" s="80"/>
      <c r="AI242" s="80"/>
    </row>
    <row r="243" spans="1:35" x14ac:dyDescent="0.25">
      <c r="A243" s="76" t="s">
        <v>6</v>
      </c>
      <c r="B243" s="76">
        <v>1828</v>
      </c>
      <c r="C243" s="76">
        <v>1868</v>
      </c>
      <c r="D243" s="76">
        <v>651</v>
      </c>
      <c r="E243" s="76">
        <v>758</v>
      </c>
      <c r="F243" s="76">
        <v>864</v>
      </c>
      <c r="G243" s="76">
        <v>897</v>
      </c>
      <c r="H243" s="76">
        <v>3343</v>
      </c>
      <c r="I243" s="76">
        <v>3523</v>
      </c>
      <c r="J243" s="76">
        <v>171</v>
      </c>
      <c r="K243" s="76">
        <v>160</v>
      </c>
      <c r="L243" s="76">
        <v>3514</v>
      </c>
      <c r="M243" s="76">
        <v>3683</v>
      </c>
      <c r="N243" s="76">
        <v>7197</v>
      </c>
      <c r="O243" s="28"/>
      <c r="P243" s="81"/>
      <c r="Q243" s="81"/>
      <c r="R243" s="81"/>
      <c r="S243" s="81"/>
      <c r="T243" s="81"/>
      <c r="U243" s="81"/>
      <c r="V243" s="81"/>
      <c r="W243" s="81"/>
      <c r="X243" s="81"/>
      <c r="Y243" s="81"/>
      <c r="Z243" s="81"/>
      <c r="AA243" s="81"/>
      <c r="AB243" s="81"/>
      <c r="AC243" s="81"/>
      <c r="AD243" s="81"/>
      <c r="AE243" s="81"/>
      <c r="AF243" s="81"/>
    </row>
    <row r="244" spans="1:35" x14ac:dyDescent="0.25">
      <c r="A244" s="76" t="s">
        <v>7</v>
      </c>
      <c r="B244" s="76">
        <v>660</v>
      </c>
      <c r="C244" s="76">
        <v>722</v>
      </c>
      <c r="D244" s="76">
        <v>245</v>
      </c>
      <c r="E244" s="76">
        <v>229</v>
      </c>
      <c r="F244" s="76">
        <v>201</v>
      </c>
      <c r="G244" s="76">
        <v>232</v>
      </c>
      <c r="H244" s="76">
        <v>1106</v>
      </c>
      <c r="I244" s="76">
        <v>1183</v>
      </c>
      <c r="J244" s="76">
        <v>29</v>
      </c>
      <c r="K244" s="76">
        <v>50</v>
      </c>
      <c r="L244" s="76">
        <v>1135</v>
      </c>
      <c r="M244" s="76">
        <v>1233</v>
      </c>
      <c r="N244" s="76">
        <v>2368</v>
      </c>
      <c r="O244" s="28"/>
      <c r="P244" s="81"/>
      <c r="Q244" s="81"/>
      <c r="R244" s="81"/>
      <c r="S244" s="81"/>
      <c r="T244" s="81"/>
      <c r="U244" s="81"/>
      <c r="V244" s="81"/>
      <c r="W244" s="81"/>
      <c r="X244" s="81"/>
      <c r="Y244" s="81"/>
      <c r="Z244" s="81"/>
      <c r="AA244" s="81"/>
      <c r="AB244" s="81"/>
      <c r="AC244" s="81"/>
      <c r="AD244" s="81"/>
      <c r="AE244" s="81"/>
      <c r="AF244" s="81"/>
    </row>
    <row r="245" spans="1:35" x14ac:dyDescent="0.25">
      <c r="A245" s="76" t="s">
        <v>8</v>
      </c>
      <c r="B245" s="76">
        <v>735</v>
      </c>
      <c r="C245" s="76">
        <v>744</v>
      </c>
      <c r="D245" s="76">
        <v>288</v>
      </c>
      <c r="E245" s="76">
        <v>330</v>
      </c>
      <c r="F245" s="76">
        <v>97</v>
      </c>
      <c r="G245" s="76">
        <v>118</v>
      </c>
      <c r="H245" s="76">
        <v>1120</v>
      </c>
      <c r="I245" s="76">
        <v>1192</v>
      </c>
      <c r="J245" s="76">
        <v>19</v>
      </c>
      <c r="K245" s="76">
        <v>32</v>
      </c>
      <c r="L245" s="76">
        <v>1139</v>
      </c>
      <c r="M245" s="76">
        <v>1224</v>
      </c>
      <c r="N245" s="76">
        <v>2363</v>
      </c>
      <c r="O245" s="28"/>
      <c r="P245" s="81"/>
      <c r="Q245" s="81"/>
      <c r="R245" s="81"/>
      <c r="S245" s="81"/>
      <c r="T245" s="81"/>
      <c r="U245" s="81"/>
      <c r="V245" s="81"/>
      <c r="W245" s="81"/>
      <c r="X245" s="81"/>
      <c r="Y245" s="81"/>
      <c r="Z245" s="81"/>
      <c r="AA245" s="81"/>
      <c r="AB245" s="81"/>
      <c r="AC245" s="81"/>
      <c r="AD245" s="81"/>
      <c r="AE245" s="81"/>
      <c r="AF245" s="81"/>
    </row>
    <row r="246" spans="1:35" x14ac:dyDescent="0.25">
      <c r="A246" s="76" t="s">
        <v>9</v>
      </c>
      <c r="B246" s="76">
        <v>561</v>
      </c>
      <c r="C246" s="76">
        <v>500</v>
      </c>
      <c r="D246" s="76">
        <v>167</v>
      </c>
      <c r="E246" s="76">
        <v>164</v>
      </c>
      <c r="F246" s="76">
        <v>154</v>
      </c>
      <c r="G246" s="76">
        <v>170</v>
      </c>
      <c r="H246" s="76">
        <v>882</v>
      </c>
      <c r="I246" s="76">
        <v>834</v>
      </c>
      <c r="J246" s="76">
        <v>6</v>
      </c>
      <c r="K246" s="76">
        <v>15</v>
      </c>
      <c r="L246" s="76">
        <v>888</v>
      </c>
      <c r="M246" s="76">
        <v>849</v>
      </c>
      <c r="N246" s="76">
        <v>1737</v>
      </c>
      <c r="O246" s="28"/>
      <c r="P246" s="81"/>
      <c r="Q246" s="81"/>
      <c r="R246" s="81"/>
      <c r="S246" s="81"/>
      <c r="T246" s="81"/>
      <c r="U246" s="81"/>
      <c r="V246" s="81"/>
      <c r="W246" s="81"/>
      <c r="X246" s="81"/>
      <c r="Y246" s="81"/>
      <c r="Z246" s="81"/>
      <c r="AA246" s="81"/>
      <c r="AB246" s="81"/>
      <c r="AC246" s="81"/>
      <c r="AD246" s="81"/>
      <c r="AE246" s="81"/>
      <c r="AF246" s="81"/>
    </row>
    <row r="247" spans="1:35" x14ac:dyDescent="0.25">
      <c r="A247" s="76" t="s">
        <v>10</v>
      </c>
      <c r="B247" s="76">
        <v>134</v>
      </c>
      <c r="C247" s="76">
        <v>139</v>
      </c>
      <c r="D247" s="76">
        <v>39</v>
      </c>
      <c r="E247" s="76">
        <v>38</v>
      </c>
      <c r="F247" s="76">
        <v>35</v>
      </c>
      <c r="G247" s="76">
        <v>45</v>
      </c>
      <c r="H247" s="76">
        <v>208</v>
      </c>
      <c r="I247" s="76">
        <v>222</v>
      </c>
      <c r="J247" s="76">
        <v>7</v>
      </c>
      <c r="K247" s="76">
        <v>8</v>
      </c>
      <c r="L247" s="76">
        <v>215</v>
      </c>
      <c r="M247" s="76">
        <v>230</v>
      </c>
      <c r="N247" s="76">
        <v>445</v>
      </c>
      <c r="O247" s="28"/>
      <c r="P247" s="81"/>
      <c r="Q247" s="81"/>
      <c r="R247" s="81"/>
      <c r="S247" s="81"/>
      <c r="T247" s="81"/>
      <c r="U247" s="81"/>
      <c r="V247" s="81"/>
      <c r="W247" s="81"/>
      <c r="X247" s="81"/>
      <c r="Y247" s="81"/>
      <c r="Z247" s="81"/>
      <c r="AA247" s="81"/>
      <c r="AB247" s="81"/>
      <c r="AC247" s="81"/>
      <c r="AD247" s="81"/>
      <c r="AE247" s="81"/>
      <c r="AF247" s="81"/>
    </row>
    <row r="248" spans="1:35" ht="12.6" thickBot="1" x14ac:dyDescent="0.3">
      <c r="A248" s="75" t="s">
        <v>13</v>
      </c>
      <c r="B248" s="75">
        <v>3918</v>
      </c>
      <c r="C248" s="75">
        <v>3973</v>
      </c>
      <c r="D248" s="75">
        <v>1390</v>
      </c>
      <c r="E248" s="75">
        <v>1519</v>
      </c>
      <c r="F248" s="75">
        <v>1351</v>
      </c>
      <c r="G248" s="75">
        <v>1462</v>
      </c>
      <c r="H248" s="75">
        <v>6659</v>
      </c>
      <c r="I248" s="75">
        <v>6954</v>
      </c>
      <c r="J248" s="75">
        <v>232</v>
      </c>
      <c r="K248" s="75">
        <v>265</v>
      </c>
      <c r="L248" s="75">
        <v>6891</v>
      </c>
      <c r="M248" s="75">
        <v>7219</v>
      </c>
      <c r="N248" s="75">
        <v>14110</v>
      </c>
      <c r="O248" s="28"/>
      <c r="P248" s="81"/>
      <c r="Q248" s="81"/>
      <c r="R248" s="81"/>
      <c r="S248" s="81"/>
      <c r="T248" s="81"/>
      <c r="U248" s="81"/>
      <c r="V248" s="81"/>
      <c r="W248" s="81"/>
      <c r="X248" s="81"/>
      <c r="Y248" s="81"/>
      <c r="Z248" s="81"/>
      <c r="AA248" s="81"/>
      <c r="AB248" s="81"/>
      <c r="AC248" s="81"/>
      <c r="AD248" s="81"/>
      <c r="AE248" s="81"/>
      <c r="AF248" s="81"/>
    </row>
    <row r="249" spans="1:35" x14ac:dyDescent="0.25">
      <c r="A249" s="182" t="s">
        <v>106</v>
      </c>
      <c r="B249" s="183"/>
      <c r="C249" s="183"/>
      <c r="D249" s="183"/>
      <c r="E249" s="183"/>
      <c r="F249" s="183"/>
      <c r="G249" s="183"/>
      <c r="H249" s="183"/>
      <c r="I249" s="183"/>
      <c r="J249" s="183"/>
      <c r="K249" s="183"/>
      <c r="L249" s="183"/>
      <c r="M249" s="183"/>
      <c r="N249" s="183"/>
      <c r="O249" s="28"/>
      <c r="P249" s="81"/>
      <c r="Q249" s="81"/>
      <c r="R249" s="81"/>
      <c r="S249" s="81"/>
      <c r="T249" s="80"/>
      <c r="U249" s="80"/>
      <c r="V249" s="82"/>
      <c r="W249" s="17"/>
      <c r="X249" s="17"/>
      <c r="Y249" s="17"/>
      <c r="Z249" s="17"/>
      <c r="AA249" s="17"/>
      <c r="AB249" s="17"/>
      <c r="AD249" s="80"/>
      <c r="AE249" s="80"/>
      <c r="AF249" s="80"/>
      <c r="AG249" s="80"/>
      <c r="AH249" s="80"/>
      <c r="AI249" s="80"/>
    </row>
    <row r="250" spans="1:35" x14ac:dyDescent="0.25">
      <c r="A250" s="76" t="s">
        <v>6</v>
      </c>
      <c r="B250" s="76">
        <v>197</v>
      </c>
      <c r="C250" s="76">
        <v>258</v>
      </c>
      <c r="D250" s="76">
        <v>158</v>
      </c>
      <c r="E250" s="76">
        <v>186</v>
      </c>
      <c r="F250" s="76">
        <v>120</v>
      </c>
      <c r="G250" s="76">
        <v>153</v>
      </c>
      <c r="H250" s="76">
        <v>475</v>
      </c>
      <c r="I250" s="76">
        <v>597</v>
      </c>
      <c r="J250" s="76">
        <v>14</v>
      </c>
      <c r="K250" s="76">
        <v>19</v>
      </c>
      <c r="L250" s="76">
        <v>489</v>
      </c>
      <c r="M250" s="76">
        <v>616</v>
      </c>
      <c r="N250" s="76">
        <v>1105</v>
      </c>
      <c r="O250" s="28"/>
      <c r="P250" s="27"/>
      <c r="Q250" s="27"/>
      <c r="R250" s="81"/>
      <c r="S250" s="81"/>
      <c r="T250" s="80"/>
      <c r="U250" s="80"/>
      <c r="V250" s="82"/>
      <c r="W250" s="20"/>
      <c r="X250" s="20"/>
      <c r="Y250" s="20"/>
      <c r="Z250" s="20"/>
      <c r="AA250" s="20"/>
      <c r="AB250" s="21"/>
    </row>
    <row r="251" spans="1:35" x14ac:dyDescent="0.25">
      <c r="A251" s="76" t="s">
        <v>7</v>
      </c>
      <c r="B251" s="76">
        <v>185</v>
      </c>
      <c r="C251" s="76">
        <v>250</v>
      </c>
      <c r="D251" s="76">
        <v>141</v>
      </c>
      <c r="E251" s="76">
        <v>156</v>
      </c>
      <c r="F251" s="76">
        <v>88</v>
      </c>
      <c r="G251" s="76">
        <v>115</v>
      </c>
      <c r="H251" s="76">
        <v>414</v>
      </c>
      <c r="I251" s="76">
        <v>521</v>
      </c>
      <c r="J251" s="76">
        <v>6</v>
      </c>
      <c r="K251" s="76">
        <v>10</v>
      </c>
      <c r="L251" s="76">
        <v>420</v>
      </c>
      <c r="M251" s="76">
        <v>531</v>
      </c>
      <c r="N251" s="76">
        <v>951</v>
      </c>
      <c r="O251" s="28"/>
      <c r="P251" s="27"/>
      <c r="Q251" s="27"/>
      <c r="R251" s="81"/>
      <c r="S251" s="81"/>
      <c r="T251" s="80"/>
      <c r="U251" s="80"/>
      <c r="V251" s="82"/>
      <c r="W251" s="20"/>
      <c r="X251" s="20"/>
      <c r="Y251" s="20"/>
      <c r="Z251" s="20"/>
      <c r="AA251" s="20"/>
      <c r="AB251" s="21"/>
    </row>
    <row r="252" spans="1:35" x14ac:dyDescent="0.25">
      <c r="A252" s="76" t="s">
        <v>8</v>
      </c>
      <c r="B252" s="76">
        <v>260</v>
      </c>
      <c r="C252" s="76">
        <v>295</v>
      </c>
      <c r="D252" s="76">
        <v>138</v>
      </c>
      <c r="E252" s="76">
        <v>143</v>
      </c>
      <c r="F252" s="76">
        <v>44</v>
      </c>
      <c r="G252" s="76">
        <v>85</v>
      </c>
      <c r="H252" s="76">
        <v>442</v>
      </c>
      <c r="I252" s="76">
        <v>523</v>
      </c>
      <c r="J252" s="76">
        <v>3</v>
      </c>
      <c r="K252" s="76">
        <v>3</v>
      </c>
      <c r="L252" s="76">
        <v>445</v>
      </c>
      <c r="M252" s="76">
        <v>526</v>
      </c>
      <c r="N252" s="76">
        <v>971</v>
      </c>
      <c r="O252" s="28"/>
      <c r="P252" s="27"/>
      <c r="Q252" s="27"/>
      <c r="R252" s="82"/>
      <c r="S252" s="82"/>
      <c r="T252" s="82"/>
      <c r="U252" s="82"/>
      <c r="V252" s="82"/>
      <c r="W252" s="19"/>
      <c r="X252" s="19"/>
      <c r="Y252" s="19"/>
      <c r="Z252" s="20"/>
      <c r="AA252" s="20"/>
      <c r="AB252" s="22"/>
    </row>
    <row r="253" spans="1:35" x14ac:dyDescent="0.25">
      <c r="A253" s="76" t="s">
        <v>9</v>
      </c>
      <c r="B253" s="76">
        <v>140</v>
      </c>
      <c r="C253" s="76">
        <v>194</v>
      </c>
      <c r="D253" s="76">
        <v>74</v>
      </c>
      <c r="E253" s="76">
        <v>78</v>
      </c>
      <c r="F253" s="76">
        <v>32</v>
      </c>
      <c r="G253" s="76">
        <v>53</v>
      </c>
      <c r="H253" s="76">
        <v>246</v>
      </c>
      <c r="I253" s="76">
        <v>325</v>
      </c>
      <c r="J253" s="76">
        <v>0</v>
      </c>
      <c r="K253" s="76">
        <v>2</v>
      </c>
      <c r="L253" s="76">
        <v>246</v>
      </c>
      <c r="M253" s="76">
        <v>327</v>
      </c>
      <c r="N253" s="76">
        <v>573</v>
      </c>
      <c r="O253" s="28"/>
      <c r="P253" s="27"/>
      <c r="Q253" s="27"/>
      <c r="R253" s="25"/>
      <c r="S253" s="25"/>
      <c r="T253" s="25"/>
      <c r="U253" s="25"/>
      <c r="V253" s="25"/>
      <c r="W253" s="19"/>
      <c r="X253" s="19"/>
      <c r="Y253" s="19"/>
      <c r="Z253" s="20"/>
      <c r="AA253" s="20"/>
      <c r="AB253" s="22"/>
    </row>
    <row r="254" spans="1:35" x14ac:dyDescent="0.25">
      <c r="A254" s="76" t="s">
        <v>10</v>
      </c>
      <c r="B254" s="76">
        <v>75</v>
      </c>
      <c r="C254" s="76">
        <v>83</v>
      </c>
      <c r="D254" s="76">
        <v>23</v>
      </c>
      <c r="E254" s="76">
        <v>32</v>
      </c>
      <c r="F254" s="76">
        <v>24</v>
      </c>
      <c r="G254" s="76">
        <v>18</v>
      </c>
      <c r="H254" s="76">
        <v>122</v>
      </c>
      <c r="I254" s="76">
        <v>133</v>
      </c>
      <c r="J254" s="76">
        <v>0</v>
      </c>
      <c r="K254" s="76">
        <v>4</v>
      </c>
      <c r="L254" s="76">
        <v>122</v>
      </c>
      <c r="M254" s="76">
        <v>137</v>
      </c>
      <c r="N254" s="76">
        <v>259</v>
      </c>
      <c r="O254" s="28"/>
      <c r="P254" s="27"/>
      <c r="Q254" s="27"/>
      <c r="R254" s="80"/>
      <c r="S254" s="80"/>
      <c r="T254" s="80"/>
      <c r="U254" s="80"/>
      <c r="V254" s="83"/>
      <c r="W254" s="19"/>
      <c r="X254" s="19"/>
      <c r="Y254" s="19"/>
      <c r="Z254" s="20"/>
      <c r="AA254" s="20"/>
      <c r="AB254" s="22"/>
    </row>
    <row r="255" spans="1:35" ht="12.6" thickBot="1" x14ac:dyDescent="0.3">
      <c r="A255" s="75" t="s">
        <v>13</v>
      </c>
      <c r="B255" s="75">
        <v>857</v>
      </c>
      <c r="C255" s="75">
        <v>1080</v>
      </c>
      <c r="D255" s="75">
        <v>534</v>
      </c>
      <c r="E255" s="75">
        <v>595</v>
      </c>
      <c r="F255" s="75">
        <v>308</v>
      </c>
      <c r="G255" s="75">
        <v>424</v>
      </c>
      <c r="H255" s="75">
        <v>1699</v>
      </c>
      <c r="I255" s="75">
        <v>2099</v>
      </c>
      <c r="J255" s="75">
        <v>23</v>
      </c>
      <c r="K255" s="75">
        <v>38</v>
      </c>
      <c r="L255" s="75">
        <v>1722</v>
      </c>
      <c r="M255" s="75">
        <v>2137</v>
      </c>
      <c r="N255" s="75">
        <v>3859</v>
      </c>
      <c r="O255" s="28"/>
      <c r="P255" s="27"/>
      <c r="Q255" s="27"/>
      <c r="R255" s="80"/>
      <c r="S255" s="80"/>
      <c r="T255" s="80"/>
      <c r="U255" s="80"/>
      <c r="V255" s="83"/>
      <c r="W255" s="22"/>
      <c r="X255" s="22"/>
      <c r="Y255" s="22"/>
      <c r="Z255" s="22"/>
      <c r="AA255" s="22"/>
      <c r="AB255" s="22"/>
    </row>
    <row r="256" spans="1:35" x14ac:dyDescent="0.25">
      <c r="A256" s="182" t="s">
        <v>107</v>
      </c>
      <c r="B256" s="183"/>
      <c r="C256" s="183"/>
      <c r="D256" s="183"/>
      <c r="E256" s="183"/>
      <c r="F256" s="183"/>
      <c r="G256" s="183"/>
      <c r="H256" s="183"/>
      <c r="I256" s="183"/>
      <c r="J256" s="183"/>
      <c r="K256" s="183"/>
      <c r="L256" s="183"/>
      <c r="M256" s="183"/>
      <c r="N256" s="183"/>
      <c r="O256" s="28"/>
      <c r="P256" s="81"/>
      <c r="Q256" s="81"/>
      <c r="R256" s="81"/>
      <c r="S256" s="81"/>
      <c r="T256" s="80"/>
      <c r="U256" s="80"/>
      <c r="V256" s="82"/>
      <c r="W256" s="17"/>
      <c r="X256" s="17"/>
      <c r="Y256" s="17"/>
      <c r="Z256" s="17"/>
      <c r="AA256" s="17"/>
      <c r="AB256" s="17"/>
      <c r="AD256" s="80"/>
      <c r="AE256" s="80"/>
      <c r="AF256" s="81"/>
      <c r="AG256" s="81"/>
      <c r="AH256" s="82"/>
      <c r="AI256" s="80"/>
    </row>
    <row r="257" spans="1:35" x14ac:dyDescent="0.25">
      <c r="A257" s="76" t="s">
        <v>6</v>
      </c>
      <c r="B257" s="76">
        <v>97</v>
      </c>
      <c r="C257" s="76">
        <v>106</v>
      </c>
      <c r="D257" s="76">
        <v>228</v>
      </c>
      <c r="E257" s="76">
        <v>244</v>
      </c>
      <c r="F257" s="76">
        <v>193</v>
      </c>
      <c r="G257" s="76">
        <v>224</v>
      </c>
      <c r="H257" s="76">
        <v>518</v>
      </c>
      <c r="I257" s="76">
        <v>574</v>
      </c>
      <c r="J257" s="76">
        <v>33</v>
      </c>
      <c r="K257" s="76">
        <v>33</v>
      </c>
      <c r="L257" s="76">
        <v>551</v>
      </c>
      <c r="M257" s="76">
        <v>607</v>
      </c>
      <c r="N257" s="76">
        <v>1158</v>
      </c>
      <c r="O257" s="28"/>
      <c r="P257" s="81"/>
      <c r="Q257" s="81"/>
      <c r="R257" s="81"/>
      <c r="S257" s="81"/>
      <c r="T257" s="80"/>
      <c r="U257" s="80"/>
      <c r="V257" s="82"/>
      <c r="W257" s="20"/>
      <c r="X257" s="20"/>
      <c r="Y257" s="20"/>
      <c r="Z257" s="20"/>
      <c r="AA257" s="20"/>
      <c r="AB257" s="21"/>
    </row>
    <row r="258" spans="1:35" x14ac:dyDescent="0.25">
      <c r="A258" s="76" t="s">
        <v>7</v>
      </c>
      <c r="B258" s="76">
        <v>117</v>
      </c>
      <c r="C258" s="76">
        <v>102</v>
      </c>
      <c r="D258" s="76">
        <v>139</v>
      </c>
      <c r="E258" s="76">
        <v>185</v>
      </c>
      <c r="F258" s="76">
        <v>87</v>
      </c>
      <c r="G258" s="76">
        <v>126</v>
      </c>
      <c r="H258" s="76">
        <v>343</v>
      </c>
      <c r="I258" s="76">
        <v>413</v>
      </c>
      <c r="J258" s="76">
        <v>5</v>
      </c>
      <c r="K258" s="76">
        <v>2</v>
      </c>
      <c r="L258" s="76">
        <v>348</v>
      </c>
      <c r="M258" s="76">
        <v>415</v>
      </c>
      <c r="N258" s="76">
        <v>763</v>
      </c>
      <c r="O258" s="28"/>
      <c r="P258" s="81"/>
      <c r="Q258" s="81"/>
      <c r="R258" s="81"/>
      <c r="S258" s="81"/>
      <c r="T258" s="80"/>
      <c r="U258" s="80"/>
      <c r="V258" s="82"/>
      <c r="W258" s="20"/>
      <c r="X258" s="20"/>
      <c r="Y258" s="20"/>
      <c r="Z258" s="20"/>
      <c r="AA258" s="20"/>
      <c r="AB258" s="21"/>
    </row>
    <row r="259" spans="1:35" x14ac:dyDescent="0.25">
      <c r="A259" s="76" t="s">
        <v>8</v>
      </c>
      <c r="B259" s="76">
        <v>165</v>
      </c>
      <c r="C259" s="76">
        <v>186</v>
      </c>
      <c r="D259" s="76">
        <v>360</v>
      </c>
      <c r="E259" s="76">
        <v>404</v>
      </c>
      <c r="F259" s="76">
        <v>95</v>
      </c>
      <c r="G259" s="76">
        <v>152</v>
      </c>
      <c r="H259" s="76">
        <v>620</v>
      </c>
      <c r="I259" s="76">
        <v>742</v>
      </c>
      <c r="J259" s="76">
        <v>4</v>
      </c>
      <c r="K259" s="76">
        <v>4</v>
      </c>
      <c r="L259" s="76">
        <v>624</v>
      </c>
      <c r="M259" s="76">
        <v>746</v>
      </c>
      <c r="N259" s="76">
        <v>1370</v>
      </c>
      <c r="O259" s="28"/>
      <c r="P259" s="82"/>
      <c r="Q259" s="82"/>
      <c r="R259" s="82"/>
      <c r="S259" s="82"/>
      <c r="T259" s="82"/>
      <c r="U259" s="82"/>
      <c r="V259" s="82"/>
      <c r="W259" s="19"/>
      <c r="X259" s="19"/>
      <c r="Y259" s="19"/>
      <c r="Z259" s="20"/>
      <c r="AA259" s="20"/>
      <c r="AB259" s="22"/>
    </row>
    <row r="260" spans="1:35" x14ac:dyDescent="0.25">
      <c r="A260" s="76" t="s">
        <v>9</v>
      </c>
      <c r="B260" s="76">
        <v>208</v>
      </c>
      <c r="C260" s="76">
        <v>229</v>
      </c>
      <c r="D260" s="76">
        <v>182</v>
      </c>
      <c r="E260" s="76">
        <v>187</v>
      </c>
      <c r="F260" s="76">
        <v>82</v>
      </c>
      <c r="G260" s="76">
        <v>91</v>
      </c>
      <c r="H260" s="76">
        <v>472</v>
      </c>
      <c r="I260" s="76">
        <v>507</v>
      </c>
      <c r="J260" s="76">
        <v>2</v>
      </c>
      <c r="K260" s="76">
        <v>1</v>
      </c>
      <c r="L260" s="76">
        <v>474</v>
      </c>
      <c r="M260" s="76">
        <v>508</v>
      </c>
      <c r="N260" s="76">
        <v>982</v>
      </c>
      <c r="O260" s="28"/>
      <c r="P260" s="80"/>
      <c r="Q260" s="80"/>
      <c r="R260" s="80"/>
      <c r="S260" s="80"/>
      <c r="T260" s="80"/>
      <c r="U260" s="80"/>
      <c r="V260" s="80"/>
      <c r="W260" s="19"/>
      <c r="X260" s="19"/>
      <c r="Y260" s="19"/>
      <c r="Z260" s="20"/>
      <c r="AA260" s="20"/>
      <c r="AB260" s="22"/>
    </row>
    <row r="261" spans="1:35" x14ac:dyDescent="0.25">
      <c r="A261" s="76" t="s">
        <v>10</v>
      </c>
      <c r="B261" s="76">
        <v>46</v>
      </c>
      <c r="C261" s="76">
        <v>54</v>
      </c>
      <c r="D261" s="76">
        <v>56</v>
      </c>
      <c r="E261" s="76">
        <v>74</v>
      </c>
      <c r="F261" s="76">
        <v>44</v>
      </c>
      <c r="G261" s="76">
        <v>45</v>
      </c>
      <c r="H261" s="76">
        <v>146</v>
      </c>
      <c r="I261" s="76">
        <v>173</v>
      </c>
      <c r="J261" s="76">
        <v>6</v>
      </c>
      <c r="K261" s="76">
        <v>3</v>
      </c>
      <c r="L261" s="76">
        <v>152</v>
      </c>
      <c r="M261" s="76">
        <v>176</v>
      </c>
      <c r="N261" s="76">
        <v>328</v>
      </c>
      <c r="O261" s="28"/>
      <c r="P261" s="80"/>
      <c r="Q261" s="80"/>
      <c r="R261" s="80"/>
      <c r="S261" s="80"/>
      <c r="T261" s="80"/>
      <c r="U261" s="80"/>
      <c r="V261" s="80"/>
      <c r="W261" s="19"/>
      <c r="X261" s="19"/>
      <c r="Y261" s="19"/>
      <c r="Z261" s="20"/>
      <c r="AA261" s="20"/>
      <c r="AB261" s="22"/>
    </row>
    <row r="262" spans="1:35" ht="12.6" thickBot="1" x14ac:dyDescent="0.3">
      <c r="A262" s="139" t="s">
        <v>13</v>
      </c>
      <c r="B262" s="139">
        <v>633</v>
      </c>
      <c r="C262" s="139">
        <v>677</v>
      </c>
      <c r="D262" s="139">
        <v>965</v>
      </c>
      <c r="E262" s="139">
        <v>1094</v>
      </c>
      <c r="F262" s="139">
        <v>501</v>
      </c>
      <c r="G262" s="139">
        <v>638</v>
      </c>
      <c r="H262" s="139">
        <v>2099</v>
      </c>
      <c r="I262" s="139">
        <v>2409</v>
      </c>
      <c r="J262" s="139">
        <v>50</v>
      </c>
      <c r="K262" s="139">
        <v>43</v>
      </c>
      <c r="L262" s="139">
        <v>2149</v>
      </c>
      <c r="M262" s="139">
        <v>2452</v>
      </c>
      <c r="N262" s="139">
        <v>4601</v>
      </c>
      <c r="O262" s="28"/>
      <c r="W262" s="22"/>
      <c r="X262" s="22"/>
      <c r="Y262" s="22"/>
      <c r="Z262" s="22"/>
      <c r="AA262" s="22"/>
      <c r="AB262" s="22"/>
    </row>
    <row r="263" spans="1:35" x14ac:dyDescent="0.25">
      <c r="A263" s="92"/>
      <c r="P263" s="28"/>
    </row>
    <row r="264" spans="1:35" x14ac:dyDescent="0.25">
      <c r="A264" s="92"/>
    </row>
    <row r="265" spans="1:35" x14ac:dyDescent="0.25">
      <c r="A265" s="89"/>
    </row>
    <row r="266" spans="1:35" x14ac:dyDescent="0.25">
      <c r="A266" s="278" t="s">
        <v>201</v>
      </c>
      <c r="B266" s="258"/>
      <c r="C266" s="258"/>
      <c r="D266" s="258"/>
      <c r="E266" s="258"/>
      <c r="F266" s="258"/>
      <c r="G266" s="258"/>
      <c r="H266" s="258"/>
      <c r="I266" s="258"/>
      <c r="J266" s="258"/>
      <c r="K266" s="258"/>
      <c r="L266" s="258"/>
      <c r="M266" s="258"/>
      <c r="N266" s="258"/>
    </row>
    <row r="267" spans="1:35" x14ac:dyDescent="0.25">
      <c r="A267" s="258"/>
      <c r="B267" s="258"/>
      <c r="C267" s="258"/>
      <c r="D267" s="258"/>
      <c r="E267" s="258"/>
      <c r="F267" s="258"/>
      <c r="G267" s="258"/>
      <c r="H267" s="258"/>
      <c r="I267" s="258"/>
      <c r="J267" s="258"/>
      <c r="K267" s="258"/>
      <c r="L267" s="258"/>
      <c r="M267" s="258"/>
      <c r="N267" s="258"/>
      <c r="Q267" s="18"/>
      <c r="R267" s="18"/>
      <c r="S267" s="18"/>
      <c r="T267" s="18"/>
      <c r="U267" s="18"/>
      <c r="V267" s="18"/>
      <c r="W267" s="18"/>
    </row>
    <row r="268" spans="1:35" x14ac:dyDescent="0.25">
      <c r="A268" s="2"/>
      <c r="Q268" s="18"/>
      <c r="R268" s="18"/>
      <c r="S268" s="18"/>
      <c r="T268" s="18"/>
      <c r="U268" s="18"/>
      <c r="V268" s="18"/>
      <c r="W268" s="18"/>
    </row>
    <row r="269" spans="1:35" ht="23.25" customHeight="1" x14ac:dyDescent="0.25">
      <c r="A269" s="315" t="s">
        <v>100</v>
      </c>
      <c r="B269" s="270" t="s">
        <v>17</v>
      </c>
      <c r="C269" s="318"/>
      <c r="D269" s="318"/>
      <c r="E269" s="318"/>
      <c r="F269" s="318"/>
      <c r="G269" s="271"/>
      <c r="H269" s="270" t="s">
        <v>89</v>
      </c>
      <c r="I269" s="318"/>
      <c r="J269" s="270" t="s">
        <v>75</v>
      </c>
      <c r="K269" s="318"/>
      <c r="L269" s="302" t="s">
        <v>80</v>
      </c>
      <c r="M269" s="302" t="s">
        <v>81</v>
      </c>
      <c r="N269" s="302" t="s">
        <v>13</v>
      </c>
      <c r="P269" s="17"/>
      <c r="Q269" s="17"/>
      <c r="R269" s="17"/>
      <c r="S269" s="17"/>
      <c r="T269" s="17"/>
      <c r="U269" s="17"/>
      <c r="V269" s="17"/>
    </row>
    <row r="270" spans="1:35" ht="18.75" customHeight="1" x14ac:dyDescent="0.25">
      <c r="A270" s="315"/>
      <c r="B270" s="266" t="s">
        <v>69</v>
      </c>
      <c r="C270" s="266"/>
      <c r="D270" s="266" t="s">
        <v>70</v>
      </c>
      <c r="E270" s="266"/>
      <c r="F270" s="266" t="s">
        <v>71</v>
      </c>
      <c r="G270" s="266"/>
      <c r="H270" s="301" t="s">
        <v>33</v>
      </c>
      <c r="I270" s="301" t="s">
        <v>34</v>
      </c>
      <c r="J270" s="302" t="s">
        <v>33</v>
      </c>
      <c r="K270" s="302" t="s">
        <v>34</v>
      </c>
      <c r="L270" s="303"/>
      <c r="M270" s="303"/>
      <c r="N270" s="303"/>
      <c r="O270" s="18"/>
      <c r="P270" s="23"/>
      <c r="Q270" s="23"/>
      <c r="R270" s="23"/>
      <c r="S270" s="23"/>
      <c r="T270" s="23"/>
      <c r="U270" s="23"/>
      <c r="V270" s="23"/>
      <c r="W270" s="18"/>
      <c r="X270" s="18"/>
      <c r="Y270" s="18"/>
      <c r="Z270" s="18"/>
      <c r="AA270" s="18"/>
      <c r="AB270" s="18"/>
    </row>
    <row r="271" spans="1:35" ht="18.75" customHeight="1" thickBot="1" x14ac:dyDescent="0.3">
      <c r="A271" s="315"/>
      <c r="B271" s="152" t="s">
        <v>33</v>
      </c>
      <c r="C271" s="152" t="s">
        <v>34</v>
      </c>
      <c r="D271" s="152" t="s">
        <v>33</v>
      </c>
      <c r="E271" s="152" t="s">
        <v>34</v>
      </c>
      <c r="F271" s="152" t="s">
        <v>33</v>
      </c>
      <c r="G271" s="152" t="s">
        <v>34</v>
      </c>
      <c r="H271" s="315"/>
      <c r="I271" s="315"/>
      <c r="J271" s="303"/>
      <c r="K271" s="303"/>
      <c r="L271" s="303"/>
      <c r="M271" s="303"/>
      <c r="N271" s="303"/>
      <c r="O271" s="18"/>
      <c r="P271" s="23"/>
      <c r="Q271" s="23"/>
      <c r="R271" s="23"/>
      <c r="S271" s="23"/>
      <c r="T271" s="23"/>
      <c r="U271" s="23"/>
      <c r="V271" s="23"/>
      <c r="W271" s="18"/>
      <c r="X271" s="18"/>
      <c r="Y271" s="18"/>
      <c r="Z271" s="18"/>
      <c r="AA271" s="18"/>
      <c r="AB271" s="18"/>
    </row>
    <row r="272" spans="1:35" x14ac:dyDescent="0.25">
      <c r="A272" s="182" t="s">
        <v>105</v>
      </c>
      <c r="B272" s="183"/>
      <c r="C272" s="183"/>
      <c r="D272" s="183"/>
      <c r="E272" s="183"/>
      <c r="F272" s="183"/>
      <c r="G272" s="183"/>
      <c r="H272" s="183"/>
      <c r="I272" s="183"/>
      <c r="J272" s="183"/>
      <c r="K272" s="183"/>
      <c r="L272" s="183"/>
      <c r="M272" s="183"/>
      <c r="N272" s="183"/>
      <c r="O272" s="17"/>
      <c r="P272" s="23"/>
      <c r="Q272" s="23"/>
      <c r="R272" s="23"/>
      <c r="S272" s="23"/>
      <c r="T272" s="23"/>
      <c r="U272" s="23"/>
      <c r="V272" s="23"/>
      <c r="W272" s="17"/>
      <c r="X272" s="17"/>
      <c r="Y272" s="17"/>
      <c r="Z272" s="17"/>
      <c r="AA272" s="17"/>
      <c r="AB272" s="17"/>
      <c r="AD272" s="80"/>
      <c r="AE272" s="80"/>
      <c r="AF272" s="80"/>
      <c r="AG272" s="80"/>
      <c r="AH272" s="80"/>
      <c r="AI272" s="80"/>
    </row>
    <row r="273" spans="1:35" x14ac:dyDescent="0.25">
      <c r="A273" s="85" t="s">
        <v>6</v>
      </c>
      <c r="B273" s="52">
        <v>0.8614514608859567</v>
      </c>
      <c r="C273" s="52">
        <v>0.8369175627240143</v>
      </c>
      <c r="D273" s="52">
        <v>0.62777242044358728</v>
      </c>
      <c r="E273" s="52">
        <v>0.63804713804713808</v>
      </c>
      <c r="F273" s="52">
        <v>0.73406966864910794</v>
      </c>
      <c r="G273" s="52">
        <v>0.70408163265306123</v>
      </c>
      <c r="H273" s="52">
        <v>0.77098708487084866</v>
      </c>
      <c r="I273" s="52">
        <v>0.75053259480187473</v>
      </c>
      <c r="J273" s="52">
        <v>0.7844036697247706</v>
      </c>
      <c r="K273" s="52">
        <v>0.75471698113207553</v>
      </c>
      <c r="L273" s="52">
        <v>0.77162933684672819</v>
      </c>
      <c r="M273" s="52">
        <v>0.75071341214838971</v>
      </c>
      <c r="N273" s="52">
        <v>0.76078224101479919</v>
      </c>
      <c r="O273" s="23"/>
      <c r="P273" s="23"/>
      <c r="Q273" s="23"/>
      <c r="R273" s="23"/>
      <c r="S273" s="23"/>
      <c r="T273" s="23"/>
      <c r="U273" s="23"/>
      <c r="V273" s="23"/>
      <c r="W273" s="23"/>
      <c r="X273" s="23"/>
      <c r="Y273" s="23"/>
      <c r="Z273" s="23"/>
      <c r="AA273" s="23"/>
      <c r="AB273" s="23"/>
    </row>
    <row r="274" spans="1:35" x14ac:dyDescent="0.25">
      <c r="A274" s="85" t="s">
        <v>7</v>
      </c>
      <c r="B274" s="52">
        <v>0.68607068607068611</v>
      </c>
      <c r="C274" s="52">
        <v>0.67225325884543763</v>
      </c>
      <c r="D274" s="52">
        <v>0.46666666666666667</v>
      </c>
      <c r="E274" s="52">
        <v>0.40175438596491231</v>
      </c>
      <c r="F274" s="52">
        <v>0.53457446808510634</v>
      </c>
      <c r="G274" s="52">
        <v>0.4904862579281184</v>
      </c>
      <c r="H274" s="52">
        <v>0.59366612989801393</v>
      </c>
      <c r="I274" s="52">
        <v>0.55880963627775149</v>
      </c>
      <c r="J274" s="52">
        <v>0.72499999999999998</v>
      </c>
      <c r="K274" s="52">
        <v>0.80645161290322576</v>
      </c>
      <c r="L274" s="52">
        <v>0.59642669469259069</v>
      </c>
      <c r="M274" s="52">
        <v>0.56585589720055074</v>
      </c>
      <c r="N274" s="52">
        <v>0.58010779029887305</v>
      </c>
      <c r="O274" s="23"/>
      <c r="P274" s="23"/>
      <c r="Q274" s="23"/>
      <c r="R274" s="23"/>
      <c r="S274" s="23"/>
      <c r="T274" s="23"/>
      <c r="U274" s="23"/>
      <c r="V274" s="23"/>
      <c r="W274" s="23"/>
      <c r="X274" s="23"/>
      <c r="Y274" s="23"/>
      <c r="Z274" s="23"/>
      <c r="AA274" s="23"/>
      <c r="AB274" s="23"/>
    </row>
    <row r="275" spans="1:35" x14ac:dyDescent="0.25">
      <c r="A275" s="85" t="s">
        <v>8</v>
      </c>
      <c r="B275" s="52">
        <v>0.63362068965517238</v>
      </c>
      <c r="C275" s="52">
        <v>0.60734693877551016</v>
      </c>
      <c r="D275" s="52">
        <v>0.36641221374045801</v>
      </c>
      <c r="E275" s="52">
        <v>0.37628278221208666</v>
      </c>
      <c r="F275" s="52">
        <v>0.41101694915254239</v>
      </c>
      <c r="G275" s="52">
        <v>0.3323943661971831</v>
      </c>
      <c r="H275" s="52">
        <v>0.51329055912007338</v>
      </c>
      <c r="I275" s="52">
        <v>0.48514448514448516</v>
      </c>
      <c r="J275" s="52">
        <v>0.73076923076923073</v>
      </c>
      <c r="K275" s="52">
        <v>0.82051282051282048</v>
      </c>
      <c r="L275" s="52">
        <v>0.51585144927536231</v>
      </c>
      <c r="M275" s="52">
        <v>0.49038461538461536</v>
      </c>
      <c r="N275" s="52">
        <v>0.50233843537414968</v>
      </c>
      <c r="O275" s="23"/>
      <c r="P275" s="24"/>
      <c r="Q275" s="24"/>
      <c r="R275" s="24"/>
      <c r="S275" s="24"/>
      <c r="T275" s="24"/>
      <c r="U275" s="24"/>
      <c r="V275" s="24"/>
      <c r="W275" s="23"/>
      <c r="X275" s="23"/>
      <c r="Y275" s="23"/>
      <c r="Z275" s="23"/>
      <c r="AA275" s="23"/>
      <c r="AB275" s="23"/>
    </row>
    <row r="276" spans="1:35" x14ac:dyDescent="0.25">
      <c r="A276" s="85" t="s">
        <v>9</v>
      </c>
      <c r="B276" s="52">
        <v>0.61716171617161719</v>
      </c>
      <c r="C276" s="52">
        <v>0.54171180931744312</v>
      </c>
      <c r="D276" s="52">
        <v>0.39479905437352247</v>
      </c>
      <c r="E276" s="52">
        <v>0.38228438228438227</v>
      </c>
      <c r="F276" s="52">
        <v>0.57462686567164178</v>
      </c>
      <c r="G276" s="52">
        <v>0.54140127388535031</v>
      </c>
      <c r="H276" s="52">
        <v>0.55125000000000002</v>
      </c>
      <c r="I276" s="52">
        <v>0.50060024009603843</v>
      </c>
      <c r="J276" s="52">
        <v>0.75</v>
      </c>
      <c r="K276" s="52">
        <v>0.83333333333333337</v>
      </c>
      <c r="L276" s="211">
        <v>0.55223880597014929</v>
      </c>
      <c r="M276" s="211">
        <v>0.50415676959619948</v>
      </c>
      <c r="N276" s="211">
        <v>0.52764277035236939</v>
      </c>
      <c r="O276" s="23"/>
      <c r="P276" s="24"/>
      <c r="Q276" s="24"/>
      <c r="R276" s="24"/>
      <c r="S276" s="17"/>
      <c r="T276" s="17"/>
      <c r="U276" s="17"/>
      <c r="V276" s="17"/>
      <c r="W276" s="23"/>
      <c r="X276" s="23"/>
      <c r="Y276" s="23"/>
      <c r="Z276" s="23"/>
      <c r="AA276" s="23"/>
      <c r="AB276" s="23"/>
    </row>
    <row r="277" spans="1:35" x14ac:dyDescent="0.25">
      <c r="A277" s="85" t="s">
        <v>10</v>
      </c>
      <c r="B277" s="52">
        <v>0.52549019607843139</v>
      </c>
      <c r="C277" s="52">
        <v>0.50362318840579712</v>
      </c>
      <c r="D277" s="52">
        <v>0.33050847457627119</v>
      </c>
      <c r="E277" s="52">
        <v>0.2638888888888889</v>
      </c>
      <c r="F277" s="52">
        <v>0.33980582524271846</v>
      </c>
      <c r="G277" s="52">
        <v>0.41666666666666669</v>
      </c>
      <c r="H277" s="52">
        <v>0.43697478991596639</v>
      </c>
      <c r="I277" s="52">
        <v>0.42045454545454547</v>
      </c>
      <c r="J277" s="52">
        <v>0.53846153846153844</v>
      </c>
      <c r="K277" s="52">
        <v>0.53333333333333333</v>
      </c>
      <c r="L277" s="211">
        <v>0.43967280163599182</v>
      </c>
      <c r="M277" s="211">
        <v>0.42357274401473294</v>
      </c>
      <c r="N277" s="211">
        <v>0.43120155038759689</v>
      </c>
      <c r="O277" s="23"/>
      <c r="P277" s="24"/>
      <c r="Q277" s="24"/>
      <c r="R277" s="24"/>
      <c r="S277" s="23"/>
      <c r="T277" s="23"/>
      <c r="U277" s="23"/>
      <c r="V277" s="23"/>
      <c r="W277" s="23"/>
      <c r="X277" s="23"/>
      <c r="Y277" s="23"/>
      <c r="Z277" s="23"/>
      <c r="AA277" s="23"/>
      <c r="AB277" s="23"/>
    </row>
    <row r="278" spans="1:35" ht="12.6" thickBot="1" x14ac:dyDescent="0.3">
      <c r="A278" s="139" t="s">
        <v>13</v>
      </c>
      <c r="B278" s="141">
        <v>0.72448224852071008</v>
      </c>
      <c r="C278" s="141">
        <v>0.69336823734729491</v>
      </c>
      <c r="D278" s="141">
        <v>0.48113534094842508</v>
      </c>
      <c r="E278" s="141">
        <v>0.47350374064837908</v>
      </c>
      <c r="F278" s="141">
        <v>0.625462962962963</v>
      </c>
      <c r="G278" s="141">
        <v>0.57923930269413626</v>
      </c>
      <c r="H278" s="141">
        <v>0.63679831691689781</v>
      </c>
      <c r="I278" s="141">
        <v>0.60670040132612113</v>
      </c>
      <c r="J278" s="141">
        <v>0.76065573770491801</v>
      </c>
      <c r="K278" s="141">
        <v>0.76589595375722541</v>
      </c>
      <c r="L278" s="208">
        <v>0.64030849284519609</v>
      </c>
      <c r="M278" s="208">
        <v>0.61136517615176156</v>
      </c>
      <c r="N278" s="208">
        <v>0.62516614975631368</v>
      </c>
      <c r="O278" s="24"/>
      <c r="P278" s="24"/>
      <c r="Q278" s="24"/>
      <c r="R278" s="24"/>
      <c r="S278" s="23"/>
      <c r="T278" s="23"/>
      <c r="U278" s="23"/>
      <c r="V278" s="23"/>
      <c r="W278" s="24"/>
      <c r="X278" s="24"/>
      <c r="Y278" s="24"/>
      <c r="Z278" s="24"/>
      <c r="AA278" s="24"/>
      <c r="AB278" s="24"/>
    </row>
    <row r="279" spans="1:35" x14ac:dyDescent="0.25">
      <c r="A279" s="182" t="s">
        <v>106</v>
      </c>
      <c r="B279" s="181"/>
      <c r="C279" s="181"/>
      <c r="D279" s="181"/>
      <c r="E279" s="181"/>
      <c r="F279" s="181"/>
      <c r="G279" s="181"/>
      <c r="H279" s="181"/>
      <c r="I279" s="181"/>
      <c r="J279" s="181"/>
      <c r="K279" s="181"/>
      <c r="L279" s="181"/>
      <c r="M279" s="181"/>
      <c r="N279" s="181"/>
      <c r="O279" s="17"/>
      <c r="P279" s="24"/>
      <c r="Q279" s="24"/>
      <c r="R279" s="24"/>
      <c r="S279" s="23"/>
      <c r="T279" s="23"/>
      <c r="U279" s="23"/>
      <c r="V279" s="23"/>
      <c r="W279" s="17"/>
      <c r="X279" s="17"/>
      <c r="Y279" s="17"/>
      <c r="Z279" s="17"/>
      <c r="AA279" s="17"/>
      <c r="AB279" s="17"/>
    </row>
    <row r="280" spans="1:35" x14ac:dyDescent="0.25">
      <c r="A280" s="76" t="s">
        <v>6</v>
      </c>
      <c r="B280" s="84">
        <v>9.2836946277097085E-2</v>
      </c>
      <c r="C280" s="84">
        <v>0.11559139784946236</v>
      </c>
      <c r="D280" s="84">
        <v>0.1523625843780135</v>
      </c>
      <c r="E280" s="84">
        <v>0.15656565656565657</v>
      </c>
      <c r="F280" s="84">
        <v>0.10195412064570943</v>
      </c>
      <c r="G280" s="84">
        <v>0.12009419152276295</v>
      </c>
      <c r="H280" s="84">
        <v>0.1095479704797048</v>
      </c>
      <c r="I280" s="84">
        <v>0.1271836386876864</v>
      </c>
      <c r="J280" s="84">
        <v>6.4220183486238536E-2</v>
      </c>
      <c r="K280" s="84">
        <v>8.9622641509433956E-2</v>
      </c>
      <c r="L280" s="213">
        <v>0.10737812911725955</v>
      </c>
      <c r="M280" s="213">
        <v>0.12556053811659193</v>
      </c>
      <c r="N280" s="213">
        <v>0.11680761099365751</v>
      </c>
      <c r="O280" s="23"/>
      <c r="P280" s="24"/>
      <c r="Q280" s="24"/>
      <c r="R280" s="24"/>
      <c r="S280" s="23"/>
      <c r="T280" s="23"/>
      <c r="U280" s="23"/>
      <c r="V280" s="23"/>
      <c r="W280" s="23"/>
      <c r="X280" s="23"/>
      <c r="Y280" s="23"/>
      <c r="Z280" s="23"/>
      <c r="AA280" s="23"/>
      <c r="AB280" s="23"/>
    </row>
    <row r="281" spans="1:35" x14ac:dyDescent="0.25">
      <c r="A281" s="76" t="s">
        <v>7</v>
      </c>
      <c r="B281" s="84">
        <v>0.19230769230769232</v>
      </c>
      <c r="C281" s="84">
        <v>0.23277467411545624</v>
      </c>
      <c r="D281" s="84">
        <v>0.26857142857142857</v>
      </c>
      <c r="E281" s="84">
        <v>0.27368421052631581</v>
      </c>
      <c r="F281" s="84">
        <v>0.23404255319148937</v>
      </c>
      <c r="G281" s="84">
        <v>0.24312896405919662</v>
      </c>
      <c r="H281" s="84">
        <v>0.22222222222222221</v>
      </c>
      <c r="I281" s="84">
        <v>0.24610297590930563</v>
      </c>
      <c r="J281" s="84">
        <v>0.15</v>
      </c>
      <c r="K281" s="84">
        <v>0.16129032258064516</v>
      </c>
      <c r="L281" s="213">
        <v>0.2207041513399895</v>
      </c>
      <c r="M281" s="213">
        <v>0.24368976594768244</v>
      </c>
      <c r="N281" s="213">
        <v>0.23297403233708966</v>
      </c>
      <c r="O281" s="23"/>
      <c r="P281" s="24"/>
      <c r="Q281" s="24"/>
      <c r="R281" s="24"/>
      <c r="S281" s="23"/>
      <c r="T281" s="23"/>
      <c r="U281" s="23"/>
      <c r="V281" s="23"/>
      <c r="W281" s="23"/>
      <c r="X281" s="23"/>
      <c r="Y281" s="23"/>
      <c r="Z281" s="23"/>
      <c r="AA281" s="23"/>
      <c r="AB281" s="23"/>
    </row>
    <row r="282" spans="1:35" x14ac:dyDescent="0.25">
      <c r="A282" s="76" t="s">
        <v>8</v>
      </c>
      <c r="B282" s="84">
        <v>0.22413793103448276</v>
      </c>
      <c r="C282" s="84">
        <v>0.24081632653061225</v>
      </c>
      <c r="D282" s="84">
        <v>0.17557251908396945</v>
      </c>
      <c r="E282" s="84">
        <v>0.16305587229190421</v>
      </c>
      <c r="F282" s="84">
        <v>0.1864406779661017</v>
      </c>
      <c r="G282" s="84">
        <v>0.23943661971830985</v>
      </c>
      <c r="H282" s="84">
        <v>0.20256645279560037</v>
      </c>
      <c r="I282" s="84">
        <v>0.21286121286121287</v>
      </c>
      <c r="J282" s="84">
        <v>0.11538461538461539</v>
      </c>
      <c r="K282" s="84">
        <v>7.6923076923076927E-2</v>
      </c>
      <c r="L282" s="213">
        <v>0.20153985507246377</v>
      </c>
      <c r="M282" s="213">
        <v>0.21073717948717949</v>
      </c>
      <c r="N282" s="213">
        <v>0.20642006802721088</v>
      </c>
      <c r="O282" s="23"/>
      <c r="P282" s="24"/>
      <c r="Q282" s="24"/>
      <c r="R282" s="24"/>
      <c r="S282" s="24"/>
      <c r="T282" s="24"/>
      <c r="U282" s="24"/>
      <c r="V282" s="24"/>
      <c r="W282" s="23"/>
      <c r="X282" s="23"/>
      <c r="Y282" s="23"/>
      <c r="Z282" s="23"/>
      <c r="AA282" s="23"/>
      <c r="AB282" s="23"/>
    </row>
    <row r="283" spans="1:35" x14ac:dyDescent="0.25">
      <c r="A283" s="76" t="s">
        <v>9</v>
      </c>
      <c r="B283" s="84">
        <v>0.15401540154015403</v>
      </c>
      <c r="C283" s="84">
        <v>0.21018418201516792</v>
      </c>
      <c r="D283" s="84">
        <v>0.17494089834515367</v>
      </c>
      <c r="E283" s="84">
        <v>0.18181818181818182</v>
      </c>
      <c r="F283" s="84">
        <v>0.11940298507462686</v>
      </c>
      <c r="G283" s="84">
        <v>0.16878980891719744</v>
      </c>
      <c r="H283" s="84">
        <v>0.15375</v>
      </c>
      <c r="I283" s="84">
        <v>0.19507803121248499</v>
      </c>
      <c r="J283" s="84">
        <v>0</v>
      </c>
      <c r="K283" s="84">
        <v>0.1111111111111111</v>
      </c>
      <c r="L283" s="213">
        <v>0.15298507462686567</v>
      </c>
      <c r="M283" s="213">
        <v>0.19418052256532067</v>
      </c>
      <c r="N283" s="213">
        <v>0.17405832320777642</v>
      </c>
      <c r="O283" s="23"/>
      <c r="P283" s="24"/>
      <c r="Q283" s="24"/>
      <c r="R283" s="24"/>
      <c r="S283" s="17"/>
      <c r="T283" s="17"/>
      <c r="U283" s="17"/>
      <c r="V283" s="17"/>
      <c r="W283" s="23"/>
      <c r="X283" s="23"/>
      <c r="Y283" s="23"/>
      <c r="Z283" s="23"/>
      <c r="AA283" s="23"/>
      <c r="AB283" s="23"/>
    </row>
    <row r="284" spans="1:35" x14ac:dyDescent="0.25">
      <c r="A284" s="76" t="s">
        <v>10</v>
      </c>
      <c r="B284" s="84">
        <v>0.29411764705882354</v>
      </c>
      <c r="C284" s="84">
        <v>0.30072463768115942</v>
      </c>
      <c r="D284" s="84">
        <v>0.19491525423728814</v>
      </c>
      <c r="E284" s="84">
        <v>0.22222222222222221</v>
      </c>
      <c r="F284" s="84">
        <v>0.23300970873786409</v>
      </c>
      <c r="G284" s="84">
        <v>0.16666666666666666</v>
      </c>
      <c r="H284" s="84">
        <v>0.25630252100840334</v>
      </c>
      <c r="I284" s="84">
        <v>0.25189393939393939</v>
      </c>
      <c r="J284" s="84">
        <v>0</v>
      </c>
      <c r="K284" s="84">
        <v>0.26666666666666666</v>
      </c>
      <c r="L284" s="213">
        <v>0.24948875255623723</v>
      </c>
      <c r="M284" s="213">
        <v>0.25230202578268879</v>
      </c>
      <c r="N284" s="213">
        <v>0.25096899224806202</v>
      </c>
      <c r="O284" s="23"/>
      <c r="P284" s="24"/>
      <c r="Q284" s="24"/>
      <c r="R284" s="24"/>
      <c r="S284" s="23"/>
      <c r="T284" s="23"/>
      <c r="U284" s="23"/>
      <c r="V284" s="23"/>
      <c r="W284" s="23"/>
      <c r="X284" s="23"/>
      <c r="Y284" s="23"/>
      <c r="Z284" s="23"/>
      <c r="AA284" s="23"/>
      <c r="AB284" s="23"/>
    </row>
    <row r="285" spans="1:35" ht="12.6" thickBot="1" x14ac:dyDescent="0.3">
      <c r="A285" s="139" t="s">
        <v>13</v>
      </c>
      <c r="B285" s="141">
        <v>0.15846893491124261</v>
      </c>
      <c r="C285" s="141">
        <v>0.18848167539267016</v>
      </c>
      <c r="D285" s="141">
        <v>0.18483904465212878</v>
      </c>
      <c r="E285" s="141">
        <v>0.18547381546134664</v>
      </c>
      <c r="F285" s="141">
        <v>0.1425925925925926</v>
      </c>
      <c r="G285" s="141">
        <v>0.16798732171156894</v>
      </c>
      <c r="H285" s="141">
        <v>0.16247489719804917</v>
      </c>
      <c r="I285" s="141">
        <v>0.18312685395218983</v>
      </c>
      <c r="J285" s="141">
        <v>7.5409836065573776E-2</v>
      </c>
      <c r="K285" s="141">
        <v>0.10982658959537572</v>
      </c>
      <c r="L285" s="208">
        <v>0.16000743356253486</v>
      </c>
      <c r="M285" s="208">
        <v>0.18097899728997291</v>
      </c>
      <c r="N285" s="208">
        <v>0.17097917589720868</v>
      </c>
      <c r="O285" s="24"/>
      <c r="P285" s="24"/>
      <c r="Q285" s="24"/>
      <c r="R285" s="24"/>
      <c r="S285" s="23"/>
      <c r="T285" s="23"/>
      <c r="U285" s="23"/>
      <c r="V285" s="23"/>
      <c r="W285" s="24"/>
      <c r="X285" s="24"/>
      <c r="Y285" s="24"/>
      <c r="Z285" s="24"/>
      <c r="AA285" s="24"/>
      <c r="AB285" s="24"/>
    </row>
    <row r="286" spans="1:35" x14ac:dyDescent="0.25">
      <c r="A286" s="182" t="s">
        <v>107</v>
      </c>
      <c r="B286" s="181"/>
      <c r="C286" s="181"/>
      <c r="D286" s="181"/>
      <c r="E286" s="181"/>
      <c r="F286" s="181"/>
      <c r="G286" s="181"/>
      <c r="H286" s="181"/>
      <c r="I286" s="181"/>
      <c r="J286" s="181"/>
      <c r="K286" s="181"/>
      <c r="L286" s="181"/>
      <c r="M286" s="181"/>
      <c r="N286" s="181"/>
      <c r="O286" s="17"/>
      <c r="P286" s="24"/>
      <c r="Q286" s="24"/>
      <c r="R286" s="24"/>
      <c r="S286" s="23"/>
      <c r="T286" s="23"/>
      <c r="U286" s="23"/>
      <c r="V286" s="23"/>
      <c r="W286" s="17"/>
      <c r="X286" s="17"/>
      <c r="Y286" s="17"/>
      <c r="Z286" s="17"/>
      <c r="AA286" s="17"/>
      <c r="AB286" s="17"/>
      <c r="AD286" s="80"/>
      <c r="AE286" s="80"/>
      <c r="AF286" s="81"/>
      <c r="AG286" s="81"/>
      <c r="AH286" s="82"/>
      <c r="AI286" s="80"/>
    </row>
    <row r="287" spans="1:35" x14ac:dyDescent="0.25">
      <c r="A287" s="76" t="s">
        <v>6</v>
      </c>
      <c r="B287" s="84">
        <v>4.5711592836946278E-2</v>
      </c>
      <c r="C287" s="84">
        <v>4.7491039426523295E-2</v>
      </c>
      <c r="D287" s="84">
        <v>0.21986499517839922</v>
      </c>
      <c r="E287" s="84">
        <v>0.2053872053872054</v>
      </c>
      <c r="F287" s="84">
        <v>0.16397621070518267</v>
      </c>
      <c r="G287" s="84">
        <v>0.17582417582417584</v>
      </c>
      <c r="H287" s="84">
        <v>0.1194649446494465</v>
      </c>
      <c r="I287" s="84">
        <v>0.12228376651043886</v>
      </c>
      <c r="J287" s="84">
        <v>0.15137614678899083</v>
      </c>
      <c r="K287" s="84">
        <v>0.15566037735849056</v>
      </c>
      <c r="L287" s="213">
        <v>0.1209925340360123</v>
      </c>
      <c r="M287" s="213">
        <v>0.12372604973501834</v>
      </c>
      <c r="N287" s="213">
        <v>0.12241014799154334</v>
      </c>
      <c r="O287" s="23"/>
      <c r="P287" s="24"/>
      <c r="Q287" s="24"/>
      <c r="R287" s="24"/>
      <c r="S287" s="23"/>
      <c r="T287" s="23"/>
      <c r="U287" s="23"/>
      <c r="V287" s="23"/>
      <c r="W287" s="23"/>
      <c r="X287" s="23"/>
      <c r="Y287" s="23"/>
      <c r="Z287" s="23"/>
      <c r="AA287" s="23"/>
      <c r="AB287" s="23"/>
    </row>
    <row r="288" spans="1:35" x14ac:dyDescent="0.25">
      <c r="A288" s="76" t="s">
        <v>7</v>
      </c>
      <c r="B288" s="84">
        <v>0.12162162162162163</v>
      </c>
      <c r="C288" s="84">
        <v>9.4972067039106142E-2</v>
      </c>
      <c r="D288" s="84">
        <v>0.26476190476190475</v>
      </c>
      <c r="E288" s="84">
        <v>0.32456140350877194</v>
      </c>
      <c r="F288" s="84">
        <v>0.23138297872340424</v>
      </c>
      <c r="G288" s="84">
        <v>0.26638477801268501</v>
      </c>
      <c r="H288" s="84">
        <v>0.18411164787976383</v>
      </c>
      <c r="I288" s="84">
        <v>0.19508738781294285</v>
      </c>
      <c r="J288" s="84">
        <v>0.125</v>
      </c>
      <c r="K288" s="84">
        <v>3.2258064516129031E-2</v>
      </c>
      <c r="L288" s="84">
        <v>0.18286915396741987</v>
      </c>
      <c r="M288" s="84">
        <v>0.19045433685176685</v>
      </c>
      <c r="N288" s="84">
        <v>0.18691817736403724</v>
      </c>
      <c r="O288" s="23"/>
      <c r="P288" s="24"/>
      <c r="Q288" s="24"/>
      <c r="R288" s="24"/>
      <c r="S288" s="23"/>
      <c r="T288" s="23"/>
      <c r="U288" s="23"/>
      <c r="V288" s="23"/>
      <c r="W288" s="23"/>
      <c r="X288" s="23"/>
      <c r="Y288" s="23"/>
      <c r="Z288" s="23"/>
      <c r="AA288" s="23"/>
      <c r="AB288" s="23"/>
    </row>
    <row r="289" spans="1:28" x14ac:dyDescent="0.25">
      <c r="A289" s="76" t="s">
        <v>8</v>
      </c>
      <c r="B289" s="84">
        <v>0.14224137931034483</v>
      </c>
      <c r="C289" s="84">
        <v>0.15183673469387754</v>
      </c>
      <c r="D289" s="84">
        <v>0.4580152671755725</v>
      </c>
      <c r="E289" s="84">
        <v>0.46066134549600912</v>
      </c>
      <c r="F289" s="84">
        <v>0.40254237288135591</v>
      </c>
      <c r="G289" s="84">
        <v>0.42816901408450703</v>
      </c>
      <c r="H289" s="84">
        <v>0.28414298808432631</v>
      </c>
      <c r="I289" s="84">
        <v>0.30199430199430199</v>
      </c>
      <c r="J289" s="84">
        <v>0.15384615384615385</v>
      </c>
      <c r="K289" s="84">
        <v>0.10256410256410256</v>
      </c>
      <c r="L289" s="84">
        <v>0.28260869565217389</v>
      </c>
      <c r="M289" s="84">
        <v>0.29887820512820512</v>
      </c>
      <c r="N289" s="84">
        <v>0.29124149659863946</v>
      </c>
      <c r="O289" s="23"/>
      <c r="P289" s="24"/>
      <c r="Q289" s="24"/>
      <c r="R289" s="24"/>
      <c r="S289" s="24"/>
      <c r="T289" s="24"/>
      <c r="U289" s="24"/>
      <c r="V289" s="24"/>
      <c r="W289" s="23"/>
      <c r="X289" s="23"/>
      <c r="Y289" s="23"/>
      <c r="Z289" s="23"/>
      <c r="AA289" s="23"/>
      <c r="AB289" s="23"/>
    </row>
    <row r="290" spans="1:28" x14ac:dyDescent="0.25">
      <c r="A290" s="76" t="s">
        <v>9</v>
      </c>
      <c r="B290" s="84">
        <v>0.22882288228822883</v>
      </c>
      <c r="C290" s="84">
        <v>0.24810400866738894</v>
      </c>
      <c r="D290" s="84">
        <v>0.43026004728132389</v>
      </c>
      <c r="E290" s="84">
        <v>0.4358974358974359</v>
      </c>
      <c r="F290" s="84">
        <v>0.30597014925373134</v>
      </c>
      <c r="G290" s="84">
        <v>0.28980891719745222</v>
      </c>
      <c r="H290" s="84">
        <v>0.29499999999999998</v>
      </c>
      <c r="I290" s="84">
        <v>0.30432172869147661</v>
      </c>
      <c r="J290" s="84">
        <v>0.25</v>
      </c>
      <c r="K290" s="84">
        <v>5.5555555555555552E-2</v>
      </c>
      <c r="L290" s="84">
        <v>0.29477611940298509</v>
      </c>
      <c r="M290" s="84">
        <v>0.30166270783847982</v>
      </c>
      <c r="N290" s="84">
        <v>0.29829890643985418</v>
      </c>
      <c r="O290" s="23"/>
      <c r="W290" s="23"/>
      <c r="X290" s="23"/>
      <c r="Y290" s="23"/>
      <c r="Z290" s="23"/>
      <c r="AA290" s="23"/>
      <c r="AB290" s="23"/>
    </row>
    <row r="291" spans="1:28" x14ac:dyDescent="0.25">
      <c r="A291" s="76" t="s">
        <v>10</v>
      </c>
      <c r="B291" s="84">
        <v>0.1803921568627451</v>
      </c>
      <c r="C291" s="84">
        <v>0.19565217391304349</v>
      </c>
      <c r="D291" s="84">
        <v>0.47457627118644069</v>
      </c>
      <c r="E291" s="84">
        <v>0.51388888888888884</v>
      </c>
      <c r="F291" s="84">
        <v>0.42718446601941745</v>
      </c>
      <c r="G291" s="84">
        <v>0.41666666666666669</v>
      </c>
      <c r="H291" s="84">
        <v>0.30672268907563027</v>
      </c>
      <c r="I291" s="84">
        <v>0.32765151515151514</v>
      </c>
      <c r="J291" s="84">
        <v>0.46153846153846156</v>
      </c>
      <c r="K291" s="84">
        <v>0.2</v>
      </c>
      <c r="L291" s="213">
        <v>0.31083844580777098</v>
      </c>
      <c r="M291" s="213">
        <v>0.32412523020257827</v>
      </c>
      <c r="N291" s="213">
        <v>0.31782945736434109</v>
      </c>
      <c r="O291" s="23"/>
      <c r="W291" s="23"/>
      <c r="X291" s="23"/>
      <c r="Y291" s="23"/>
      <c r="Z291" s="23"/>
      <c r="AA291" s="23"/>
      <c r="AB291" s="23"/>
    </row>
    <row r="292" spans="1:28" ht="12.6" thickBot="1" x14ac:dyDescent="0.3">
      <c r="A292" s="139" t="s">
        <v>13</v>
      </c>
      <c r="B292" s="141">
        <v>0.11704881656804733</v>
      </c>
      <c r="C292" s="141">
        <v>0.1181500872600349</v>
      </c>
      <c r="D292" s="141">
        <v>0.33402561439944617</v>
      </c>
      <c r="E292" s="141">
        <v>0.34102244389027431</v>
      </c>
      <c r="F292" s="141">
        <v>0.23194444444444445</v>
      </c>
      <c r="G292" s="141">
        <v>0.25277337559429475</v>
      </c>
      <c r="H292" s="141">
        <v>0.20072678588505308</v>
      </c>
      <c r="I292" s="141">
        <v>0.21017274472168906</v>
      </c>
      <c r="J292" s="141">
        <v>0.16393442622950818</v>
      </c>
      <c r="K292" s="141">
        <v>0.12427745664739884</v>
      </c>
      <c r="L292" s="208">
        <v>0.19968407359226908</v>
      </c>
      <c r="M292" s="208">
        <v>0.20765582655826559</v>
      </c>
      <c r="N292" s="208">
        <v>0.20385467434647764</v>
      </c>
      <c r="O292" s="24"/>
      <c r="P292" s="88"/>
      <c r="Q292" s="88"/>
      <c r="R292" s="88"/>
      <c r="S292" s="88"/>
      <c r="T292" s="88"/>
      <c r="U292" s="88"/>
      <c r="V292" s="88"/>
      <c r="W292" s="24"/>
      <c r="X292" s="24"/>
      <c r="Y292" s="24"/>
      <c r="Z292" s="24"/>
      <c r="AA292" s="24"/>
      <c r="AB292" s="24"/>
    </row>
    <row r="293" spans="1:28" x14ac:dyDescent="0.25">
      <c r="A293" s="92"/>
      <c r="Q293" s="90"/>
      <c r="R293" s="90"/>
      <c r="S293" s="90"/>
      <c r="T293" s="90"/>
      <c r="U293" s="90"/>
      <c r="V293" s="90"/>
      <c r="W293" s="90"/>
    </row>
    <row r="294" spans="1:28" x14ac:dyDescent="0.25">
      <c r="A294" s="92"/>
      <c r="B294" s="90"/>
      <c r="C294" s="90"/>
      <c r="D294" s="90"/>
      <c r="E294" s="90"/>
      <c r="F294" s="90"/>
      <c r="G294" s="90"/>
      <c r="H294" s="90"/>
      <c r="I294" s="90"/>
      <c r="J294" s="90"/>
      <c r="K294" s="90"/>
      <c r="L294" s="90"/>
      <c r="M294" s="90"/>
      <c r="N294" s="90"/>
      <c r="Q294" s="90"/>
      <c r="R294" s="90"/>
      <c r="S294" s="90"/>
      <c r="T294" s="90"/>
      <c r="U294" s="90"/>
      <c r="V294" s="90"/>
      <c r="W294" s="90"/>
    </row>
    <row r="295" spans="1:28" x14ac:dyDescent="0.25">
      <c r="B295" s="90"/>
      <c r="C295" s="90"/>
      <c r="D295" s="90"/>
      <c r="E295" s="90"/>
      <c r="F295" s="90"/>
      <c r="G295" s="90"/>
      <c r="H295" s="90"/>
      <c r="I295" s="90"/>
      <c r="J295" s="90"/>
      <c r="K295" s="90"/>
      <c r="L295" s="90"/>
      <c r="M295" s="90"/>
      <c r="N295" s="90"/>
    </row>
    <row r="296" spans="1:28" x14ac:dyDescent="0.25">
      <c r="B296" s="90"/>
      <c r="C296" s="90"/>
      <c r="D296" s="90"/>
      <c r="E296" s="90"/>
      <c r="F296" s="90"/>
      <c r="G296" s="90"/>
      <c r="H296" s="90"/>
      <c r="I296" s="90"/>
      <c r="J296" s="90"/>
      <c r="K296" s="90"/>
      <c r="L296" s="90"/>
      <c r="M296" s="90"/>
      <c r="N296" s="221"/>
      <c r="O296" s="221"/>
    </row>
    <row r="297" spans="1:28" x14ac:dyDescent="0.25">
      <c r="B297" s="90"/>
      <c r="C297" s="90"/>
      <c r="D297" s="90"/>
      <c r="E297" s="90"/>
      <c r="F297" s="90"/>
      <c r="G297" s="90"/>
      <c r="H297" s="90"/>
      <c r="I297" s="90"/>
      <c r="J297" s="90"/>
      <c r="K297" s="90"/>
      <c r="L297" s="90"/>
      <c r="M297" s="90"/>
      <c r="N297" s="221"/>
      <c r="O297" s="221"/>
    </row>
    <row r="298" spans="1:28" x14ac:dyDescent="0.25">
      <c r="B298" s="90"/>
      <c r="C298" s="90"/>
      <c r="D298" s="90"/>
      <c r="E298" s="90"/>
      <c r="F298" s="90"/>
      <c r="G298" s="90"/>
      <c r="H298" s="90"/>
      <c r="I298" s="90"/>
      <c r="J298" s="90"/>
      <c r="K298" s="90"/>
      <c r="L298" s="90"/>
      <c r="M298" s="90"/>
      <c r="N298" s="221"/>
      <c r="O298" s="221"/>
    </row>
    <row r="299" spans="1:28" x14ac:dyDescent="0.25">
      <c r="B299" s="90"/>
      <c r="C299" s="90"/>
      <c r="D299" s="90"/>
      <c r="E299" s="90"/>
      <c r="F299" s="90"/>
      <c r="G299" s="90"/>
      <c r="H299" s="90"/>
      <c r="I299" s="90"/>
      <c r="J299" s="90"/>
      <c r="K299" s="90"/>
      <c r="L299" s="90"/>
      <c r="M299" s="90"/>
      <c r="N299" s="90"/>
    </row>
    <row r="302" spans="1:28" x14ac:dyDescent="0.25">
      <c r="E302" s="88"/>
      <c r="F302" s="88"/>
      <c r="G302" s="88"/>
      <c r="H302" s="88"/>
      <c r="I302" s="88"/>
      <c r="J302" s="88"/>
      <c r="K302" s="88"/>
    </row>
    <row r="303" spans="1:28" x14ac:dyDescent="0.25">
      <c r="E303" s="88"/>
      <c r="F303" s="88"/>
      <c r="G303" s="88"/>
      <c r="H303" s="88"/>
      <c r="I303" s="88"/>
      <c r="J303" s="88"/>
      <c r="K303" s="88"/>
    </row>
    <row r="304" spans="1:28" x14ac:dyDescent="0.25">
      <c r="E304" s="88"/>
      <c r="F304" s="88"/>
      <c r="G304" s="88"/>
      <c r="H304" s="88"/>
      <c r="I304" s="88"/>
      <c r="J304" s="88"/>
      <c r="K304" s="88"/>
    </row>
    <row r="307" spans="5:11" x14ac:dyDescent="0.25">
      <c r="E307" s="88"/>
      <c r="F307" s="88"/>
      <c r="G307" s="88"/>
      <c r="H307" s="88"/>
      <c r="I307" s="88"/>
      <c r="J307" s="88"/>
      <c r="K307" s="88"/>
    </row>
    <row r="308" spans="5:11" x14ac:dyDescent="0.25">
      <c r="E308" s="88"/>
      <c r="F308" s="88"/>
      <c r="G308" s="88"/>
      <c r="H308" s="88"/>
      <c r="I308" s="88"/>
      <c r="J308" s="88"/>
      <c r="K308" s="88"/>
    </row>
    <row r="309" spans="5:11" x14ac:dyDescent="0.25">
      <c r="E309" s="88"/>
      <c r="F309" s="88"/>
      <c r="G309" s="88"/>
      <c r="H309" s="88"/>
      <c r="I309" s="88"/>
      <c r="J309" s="88"/>
      <c r="K309" s="88"/>
    </row>
    <row r="311" spans="5:11" x14ac:dyDescent="0.25">
      <c r="E311" s="90"/>
      <c r="F311" s="90"/>
      <c r="G311" s="90"/>
      <c r="H311" s="90"/>
      <c r="I311" s="90"/>
      <c r="J311" s="90"/>
      <c r="K311" s="90"/>
    </row>
    <row r="312" spans="5:11" x14ac:dyDescent="0.25">
      <c r="E312" s="90"/>
      <c r="F312" s="90"/>
      <c r="G312" s="90"/>
      <c r="H312" s="90"/>
      <c r="I312" s="90"/>
      <c r="J312" s="90"/>
      <c r="K312" s="90"/>
    </row>
    <row r="313" spans="5:11" x14ac:dyDescent="0.25">
      <c r="E313" s="90"/>
      <c r="F313" s="90"/>
      <c r="G313" s="90"/>
      <c r="H313" s="90"/>
      <c r="I313" s="90"/>
      <c r="J313" s="90"/>
      <c r="K313" s="90"/>
    </row>
  </sheetData>
  <mergeCells count="71">
    <mergeCell ref="A11:G11"/>
    <mergeCell ref="A43:G43"/>
    <mergeCell ref="A72:G72"/>
    <mergeCell ref="A101:G101"/>
    <mergeCell ref="A169:G169"/>
    <mergeCell ref="A74:A75"/>
    <mergeCell ref="B74:D74"/>
    <mergeCell ref="E74:E75"/>
    <mergeCell ref="F74:F75"/>
    <mergeCell ref="G74:G75"/>
    <mergeCell ref="A103:A104"/>
    <mergeCell ref="B103:D103"/>
    <mergeCell ref="E103:E104"/>
    <mergeCell ref="F103:F104"/>
    <mergeCell ref="G103:G104"/>
    <mergeCell ref="A13:A14"/>
    <mergeCell ref="L239:L241"/>
    <mergeCell ref="M239:M241"/>
    <mergeCell ref="N239:N241"/>
    <mergeCell ref="L269:L271"/>
    <mergeCell ref="M269:M271"/>
    <mergeCell ref="N269:N271"/>
    <mergeCell ref="A266:N267"/>
    <mergeCell ref="J270:J271"/>
    <mergeCell ref="K270:K271"/>
    <mergeCell ref="A269:A271"/>
    <mergeCell ref="B269:G269"/>
    <mergeCell ref="H269:I269"/>
    <mergeCell ref="J269:K269"/>
    <mergeCell ref="B270:C270"/>
    <mergeCell ref="D270:E270"/>
    <mergeCell ref="F270:G270"/>
    <mergeCell ref="H270:H271"/>
    <mergeCell ref="I270:I271"/>
    <mergeCell ref="A239:A241"/>
    <mergeCell ref="B239:G239"/>
    <mergeCell ref="J240:J241"/>
    <mergeCell ref="K240:K241"/>
    <mergeCell ref="A171:A172"/>
    <mergeCell ref="B171:D171"/>
    <mergeCell ref="E171:E172"/>
    <mergeCell ref="F171:F172"/>
    <mergeCell ref="G171:G172"/>
    <mergeCell ref="H239:I239"/>
    <mergeCell ref="J239:K239"/>
    <mergeCell ref="B240:C240"/>
    <mergeCell ref="D240:E240"/>
    <mergeCell ref="F240:G240"/>
    <mergeCell ref="H240:H241"/>
    <mergeCell ref="I240:I241"/>
    <mergeCell ref="L33:O33"/>
    <mergeCell ref="P33:P34"/>
    <mergeCell ref="Q33:Q34"/>
    <mergeCell ref="R33:R34"/>
    <mergeCell ref="A45:A46"/>
    <mergeCell ref="B45:D45"/>
    <mergeCell ref="E45:E46"/>
    <mergeCell ref="F45:F46"/>
    <mergeCell ref="G45:G46"/>
    <mergeCell ref="A33:A34"/>
    <mergeCell ref="B33:G33"/>
    <mergeCell ref="H33:K33"/>
    <mergeCell ref="B13:D13"/>
    <mergeCell ref="E13:E14"/>
    <mergeCell ref="F13:F14"/>
    <mergeCell ref="G13:G14"/>
    <mergeCell ref="R25:R26"/>
    <mergeCell ref="H25:K25"/>
    <mergeCell ref="L25:O25"/>
    <mergeCell ref="P25:P26"/>
    <mergeCell ref="Q25:Q26"/>
  </mergeCells>
  <pageMargins left="0.23622047244094491" right="0.23622047244094491" top="0.55118110236220474" bottom="0.55118110236220474" header="0.31496062992125984" footer="0.31496062992125984"/>
  <pageSetup paperSize="8" scale="80" orientation="landscape" r:id="rId1"/>
  <rowBreaks count="5" manualBreakCount="5">
    <brk id="70" max="17" man="1"/>
    <brk id="144" max="17" man="1"/>
    <brk id="166" max="16" man="1"/>
    <brk id="234" max="17" man="1"/>
    <brk id="264" max="17" man="1"/>
  </rowBreaks>
  <colBreaks count="1" manualBreakCount="1">
    <brk id="18" max="460"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
    <tabColor rgb="FF660066"/>
  </sheetPr>
  <dimension ref="A1:S153"/>
  <sheetViews>
    <sheetView zoomScaleNormal="100" zoomScaleSheetLayoutView="50" workbookViewId="0"/>
  </sheetViews>
  <sheetFormatPr defaultColWidth="9.33203125" defaultRowHeight="12" x14ac:dyDescent="0.25"/>
  <cols>
    <col min="1" max="1" width="9.33203125" style="78"/>
    <col min="2" max="2" width="30.5546875" style="5" customWidth="1"/>
    <col min="3" max="15" width="9.6640625" style="5" customWidth="1"/>
    <col min="16" max="16" width="11" style="5" customWidth="1"/>
    <col min="17" max="17" width="12.44140625" style="5" customWidth="1"/>
    <col min="18" max="18" width="11.6640625" style="5" customWidth="1"/>
    <col min="19" max="19" width="13.33203125" style="5" customWidth="1"/>
    <col min="20" max="20" width="12.44140625" style="5" customWidth="1"/>
    <col min="21" max="21" width="11.44140625" style="5" customWidth="1"/>
    <col min="22" max="22" width="10.6640625" style="5" bestFit="1" customWidth="1"/>
    <col min="23" max="23" width="11.33203125" style="5" bestFit="1" customWidth="1"/>
    <col min="24" max="24" width="10.6640625" style="5" bestFit="1" customWidth="1"/>
    <col min="25" max="25" width="11.44140625" style="5" bestFit="1" customWidth="1"/>
    <col min="26" max="26" width="10.6640625" style="5" bestFit="1" customWidth="1"/>
    <col min="27" max="27" width="12.33203125" style="5" bestFit="1" customWidth="1"/>
    <col min="28" max="29" width="11.5546875" style="5" bestFit="1" customWidth="1"/>
    <col min="30" max="30" width="11" style="5" bestFit="1" customWidth="1"/>
    <col min="31" max="31" width="12.44140625" style="5" bestFit="1" customWidth="1"/>
    <col min="32" max="32" width="11.6640625" style="5" bestFit="1" customWidth="1"/>
    <col min="33" max="33" width="11.5546875" style="5" bestFit="1" customWidth="1"/>
    <col min="34" max="34" width="11" style="5" bestFit="1" customWidth="1"/>
    <col min="35" max="35" width="11.44140625" style="5" bestFit="1" customWidth="1"/>
    <col min="36" max="36" width="10.6640625" style="5" bestFit="1" customWidth="1"/>
    <col min="37" max="37" width="10.44140625" style="5" bestFit="1" customWidth="1"/>
    <col min="38" max="38" width="9.6640625" style="5" bestFit="1" customWidth="1"/>
    <col min="39" max="39" width="11.33203125" style="5" bestFit="1" customWidth="1"/>
    <col min="40" max="40" width="10.6640625" style="5" bestFit="1" customWidth="1"/>
    <col min="41" max="41" width="11.33203125" style="5" bestFit="1" customWidth="1"/>
    <col min="42" max="42" width="10.6640625" style="5" bestFit="1" customWidth="1"/>
    <col min="43" max="43" width="12.33203125" style="5" bestFit="1" customWidth="1"/>
    <col min="44" max="45" width="11.5546875" style="5" bestFit="1" customWidth="1"/>
    <col min="46" max="46" width="11" style="5" bestFit="1" customWidth="1"/>
    <col min="47" max="47" width="12.44140625" style="5" bestFit="1" customWidth="1"/>
    <col min="48" max="48" width="11.6640625" style="5" bestFit="1" customWidth="1"/>
    <col min="49" max="49" width="10.33203125" style="5" bestFit="1" customWidth="1"/>
    <col min="50" max="50" width="9.5546875" style="5" bestFit="1" customWidth="1"/>
    <col min="51" max="16384" width="9.33203125" style="5"/>
  </cols>
  <sheetData>
    <row r="1" spans="1:8" ht="15.6" x14ac:dyDescent="0.3">
      <c r="A1" s="57" t="s">
        <v>202</v>
      </c>
    </row>
    <row r="2" spans="1:8" x14ac:dyDescent="0.25">
      <c r="A2" s="5"/>
    </row>
    <row r="3" spans="1:8" x14ac:dyDescent="0.25">
      <c r="A3" s="55" t="s">
        <v>124</v>
      </c>
    </row>
    <row r="4" spans="1:8" s="78" customFormat="1" x14ac:dyDescent="0.25">
      <c r="A4" s="130" t="s">
        <v>162</v>
      </c>
    </row>
    <row r="5" spans="1:8" s="78" customFormat="1" x14ac:dyDescent="0.25">
      <c r="A5" s="92" t="s">
        <v>128</v>
      </c>
    </row>
    <row r="6" spans="1:8" s="78" customFormat="1" x14ac:dyDescent="0.25"/>
    <row r="7" spans="1:8" s="78" customFormat="1" ht="13.8" x14ac:dyDescent="0.3">
      <c r="A7" s="97" t="s">
        <v>130</v>
      </c>
    </row>
    <row r="8" spans="1:8" s="78" customFormat="1" x14ac:dyDescent="0.25">
      <c r="A8" s="106" t="s">
        <v>101</v>
      </c>
    </row>
    <row r="9" spans="1:8" s="78" customFormat="1" x14ac:dyDescent="0.25"/>
    <row r="10" spans="1:8" s="78" customFormat="1" x14ac:dyDescent="0.25"/>
    <row r="11" spans="1:8" s="78" customFormat="1" x14ac:dyDescent="0.25"/>
    <row r="12" spans="1:8" s="78" customFormat="1" ht="26.4" customHeight="1" x14ac:dyDescent="0.3">
      <c r="A12" s="278" t="s">
        <v>176</v>
      </c>
      <c r="B12" s="258"/>
      <c r="C12" s="258"/>
      <c r="D12" s="258"/>
      <c r="E12" s="258"/>
      <c r="F12" s="258"/>
      <c r="G12" s="258"/>
      <c r="H12" s="258"/>
    </row>
    <row r="13" spans="1:8" s="78" customFormat="1" x14ac:dyDescent="0.25"/>
    <row r="14" spans="1:8" s="78" customFormat="1" ht="17.25" customHeight="1" x14ac:dyDescent="0.25">
      <c r="B14" s="266" t="s">
        <v>84</v>
      </c>
      <c r="C14" s="265" t="s">
        <v>17</v>
      </c>
      <c r="D14" s="265"/>
      <c r="E14" s="265"/>
      <c r="F14" s="266" t="s">
        <v>89</v>
      </c>
      <c r="G14" s="266" t="s">
        <v>24</v>
      </c>
      <c r="H14" s="266" t="s">
        <v>13</v>
      </c>
    </row>
    <row r="15" spans="1:8" s="78" customFormat="1" ht="17.25" customHeight="1" thickBot="1" x14ac:dyDescent="0.3">
      <c r="B15" s="266"/>
      <c r="C15" s="215" t="s">
        <v>69</v>
      </c>
      <c r="D15" s="215" t="s">
        <v>70</v>
      </c>
      <c r="E15" s="215" t="s">
        <v>71</v>
      </c>
      <c r="F15" s="266"/>
      <c r="G15" s="266"/>
      <c r="H15" s="266"/>
    </row>
    <row r="16" spans="1:8" s="78" customFormat="1" ht="13.5" customHeight="1" x14ac:dyDescent="0.25">
      <c r="A16" s="302" t="s">
        <v>122</v>
      </c>
      <c r="B16" s="155" t="s">
        <v>266</v>
      </c>
      <c r="C16" s="154">
        <v>10376</v>
      </c>
      <c r="D16" s="154">
        <v>5658</v>
      </c>
      <c r="E16" s="154">
        <v>4368</v>
      </c>
      <c r="F16" s="154">
        <v>20402</v>
      </c>
      <c r="G16" s="154">
        <v>578</v>
      </c>
      <c r="H16" s="160">
        <v>20980</v>
      </c>
    </row>
    <row r="17" spans="1:19" s="78" customFormat="1" ht="13.5" customHeight="1" x14ac:dyDescent="0.25">
      <c r="A17" s="303"/>
      <c r="B17" s="60" t="s">
        <v>268</v>
      </c>
      <c r="C17" s="51">
        <v>8775</v>
      </c>
      <c r="D17" s="51">
        <v>3602</v>
      </c>
      <c r="E17" s="51">
        <v>3219</v>
      </c>
      <c r="F17" s="51">
        <v>15596</v>
      </c>
      <c r="G17" s="51">
        <v>436</v>
      </c>
      <c r="H17" s="61">
        <v>16032</v>
      </c>
    </row>
    <row r="18" spans="1:19" s="78" customFormat="1" ht="13.5" customHeight="1" thickBot="1" x14ac:dyDescent="0.3">
      <c r="A18" s="308"/>
      <c r="B18" s="156" t="s">
        <v>272</v>
      </c>
      <c r="C18" s="141">
        <v>0.84570161912104858</v>
      </c>
      <c r="D18" s="141">
        <v>0.63662071403322729</v>
      </c>
      <c r="E18" s="141">
        <v>0.7369505494505495</v>
      </c>
      <c r="F18" s="141">
        <v>0.76443485932751687</v>
      </c>
      <c r="G18" s="141">
        <v>0.75432525951557095</v>
      </c>
      <c r="H18" s="141">
        <v>0.76415633937082938</v>
      </c>
    </row>
    <row r="19" spans="1:19" s="78" customFormat="1" x14ac:dyDescent="0.25">
      <c r="B19" s="92"/>
    </row>
    <row r="20" spans="1:19" s="78" customFormat="1" x14ac:dyDescent="0.25">
      <c r="B20" s="92"/>
    </row>
    <row r="21" spans="1:19" s="78" customFormat="1" x14ac:dyDescent="0.25">
      <c r="B21" s="92"/>
    </row>
    <row r="22" spans="1:19" s="78" customFormat="1" x14ac:dyDescent="0.25">
      <c r="B22" s="92"/>
    </row>
    <row r="23" spans="1:19" s="78" customFormat="1" ht="28.2" customHeight="1" x14ac:dyDescent="0.3">
      <c r="A23" s="319" t="s">
        <v>177</v>
      </c>
      <c r="B23" s="258"/>
      <c r="C23" s="258"/>
      <c r="D23" s="258"/>
      <c r="E23" s="258"/>
      <c r="F23" s="258"/>
      <c r="G23" s="258"/>
      <c r="H23" s="258"/>
    </row>
    <row r="24" spans="1:19" s="78" customFormat="1" x14ac:dyDescent="0.25"/>
    <row r="25" spans="1:19" s="78" customFormat="1" ht="17.25" customHeight="1" x14ac:dyDescent="0.25">
      <c r="B25" s="266" t="s">
        <v>260</v>
      </c>
      <c r="C25" s="265" t="s">
        <v>17</v>
      </c>
      <c r="D25" s="265"/>
      <c r="E25" s="265"/>
      <c r="F25" s="266" t="s">
        <v>89</v>
      </c>
      <c r="G25" s="266" t="s">
        <v>24</v>
      </c>
      <c r="H25" s="266" t="s">
        <v>13</v>
      </c>
      <c r="I25" s="7"/>
      <c r="J25" s="7"/>
      <c r="K25" s="7"/>
      <c r="L25" s="7"/>
      <c r="M25" s="7"/>
      <c r="N25" s="7"/>
      <c r="O25" s="7"/>
      <c r="P25" s="7"/>
      <c r="Q25" s="7"/>
      <c r="R25" s="7"/>
      <c r="S25" s="7"/>
    </row>
    <row r="26" spans="1:19" s="78" customFormat="1" ht="17.25" customHeight="1" thickBot="1" x14ac:dyDescent="0.3">
      <c r="B26" s="266"/>
      <c r="C26" s="215" t="s">
        <v>69</v>
      </c>
      <c r="D26" s="215" t="s">
        <v>70</v>
      </c>
      <c r="E26" s="215" t="s">
        <v>71</v>
      </c>
      <c r="F26" s="266"/>
      <c r="G26" s="266"/>
      <c r="H26" s="266"/>
      <c r="I26" s="7"/>
      <c r="J26" s="94"/>
      <c r="K26" s="94"/>
      <c r="L26" s="94"/>
      <c r="M26" s="94"/>
      <c r="N26" s="94"/>
      <c r="O26" s="94"/>
      <c r="P26" s="7"/>
      <c r="Q26" s="7"/>
      <c r="R26" s="7"/>
      <c r="S26" s="7"/>
    </row>
    <row r="27" spans="1:19" s="78" customFormat="1" x14ac:dyDescent="0.25">
      <c r="A27" s="302" t="s">
        <v>122</v>
      </c>
      <c r="B27" s="155" t="s">
        <v>6</v>
      </c>
      <c r="C27" s="153">
        <v>3877</v>
      </c>
      <c r="D27" s="153">
        <v>1650</v>
      </c>
      <c r="E27" s="153">
        <v>1947</v>
      </c>
      <c r="F27" s="153">
        <v>7474</v>
      </c>
      <c r="G27" s="153">
        <v>335</v>
      </c>
      <c r="H27" s="153">
        <v>7809</v>
      </c>
      <c r="I27" s="7"/>
      <c r="J27" s="94"/>
      <c r="K27" s="94"/>
      <c r="L27" s="94"/>
      <c r="M27" s="94"/>
      <c r="N27" s="94"/>
      <c r="O27" s="94"/>
      <c r="P27" s="7"/>
      <c r="Q27" s="7"/>
      <c r="R27" s="7"/>
      <c r="S27" s="7"/>
    </row>
    <row r="28" spans="1:19" s="78" customFormat="1" x14ac:dyDescent="0.25">
      <c r="A28" s="303"/>
      <c r="B28" s="60" t="s">
        <v>7</v>
      </c>
      <c r="C28" s="85">
        <v>1664</v>
      </c>
      <c r="D28" s="85">
        <v>677</v>
      </c>
      <c r="E28" s="85">
        <v>554</v>
      </c>
      <c r="F28" s="85">
        <v>2895</v>
      </c>
      <c r="G28" s="85">
        <v>55</v>
      </c>
      <c r="H28" s="85">
        <v>2950</v>
      </c>
      <c r="I28" s="7"/>
      <c r="J28" s="94"/>
      <c r="K28" s="94"/>
      <c r="L28" s="94"/>
      <c r="M28" s="94"/>
      <c r="N28" s="94"/>
      <c r="O28" s="94"/>
      <c r="P28" s="7"/>
      <c r="Q28" s="7"/>
      <c r="R28" s="7"/>
      <c r="S28" s="7"/>
    </row>
    <row r="29" spans="1:19" s="78" customFormat="1" x14ac:dyDescent="0.25">
      <c r="A29" s="303"/>
      <c r="B29" s="60" t="s">
        <v>8</v>
      </c>
      <c r="C29" s="85">
        <v>1681</v>
      </c>
      <c r="D29" s="85">
        <v>687</v>
      </c>
      <c r="E29" s="85">
        <v>257</v>
      </c>
      <c r="F29" s="85">
        <v>2625</v>
      </c>
      <c r="G29" s="85">
        <v>20</v>
      </c>
      <c r="H29" s="85">
        <v>2645</v>
      </c>
      <c r="I29" s="7"/>
      <c r="J29" s="7"/>
      <c r="K29" s="7"/>
      <c r="L29" s="7"/>
      <c r="M29" s="7"/>
      <c r="N29" s="7"/>
      <c r="O29" s="7"/>
      <c r="P29" s="7"/>
      <c r="Q29" s="7"/>
      <c r="R29" s="7"/>
      <c r="S29" s="7"/>
    </row>
    <row r="30" spans="1:19" s="78" customFormat="1" x14ac:dyDescent="0.25">
      <c r="A30" s="303"/>
      <c r="B30" s="60" t="s">
        <v>9</v>
      </c>
      <c r="C30" s="85">
        <v>1173</v>
      </c>
      <c r="D30" s="85">
        <v>446</v>
      </c>
      <c r="E30" s="85">
        <v>357</v>
      </c>
      <c r="F30" s="85">
        <v>1976</v>
      </c>
      <c r="G30" s="85">
        <v>11</v>
      </c>
      <c r="H30" s="85">
        <v>1987</v>
      </c>
      <c r="I30" s="7"/>
      <c r="J30" s="7"/>
      <c r="K30" s="7"/>
      <c r="L30" s="7"/>
      <c r="M30" s="7"/>
      <c r="N30" s="7"/>
      <c r="O30" s="7"/>
      <c r="P30" s="7"/>
      <c r="Q30" s="7"/>
      <c r="R30" s="7"/>
      <c r="S30" s="7"/>
    </row>
    <row r="31" spans="1:19" s="78" customFormat="1" x14ac:dyDescent="0.25">
      <c r="A31" s="303"/>
      <c r="B31" s="60" t="s">
        <v>10</v>
      </c>
      <c r="C31" s="85">
        <v>380</v>
      </c>
      <c r="D31" s="85">
        <v>142</v>
      </c>
      <c r="E31" s="85">
        <v>104</v>
      </c>
      <c r="F31" s="85">
        <v>626</v>
      </c>
      <c r="G31" s="85">
        <v>15</v>
      </c>
      <c r="H31" s="85">
        <v>641</v>
      </c>
      <c r="I31" s="7"/>
      <c r="J31" s="7"/>
      <c r="K31" s="7"/>
      <c r="L31" s="7"/>
      <c r="M31" s="7"/>
      <c r="N31" s="7"/>
      <c r="O31" s="7"/>
      <c r="P31" s="7"/>
      <c r="Q31" s="7"/>
      <c r="R31" s="7"/>
      <c r="S31" s="7"/>
    </row>
    <row r="32" spans="1:19" s="78" customFormat="1" ht="12.6" thickBot="1" x14ac:dyDescent="0.3">
      <c r="A32" s="308"/>
      <c r="B32" s="156" t="s">
        <v>13</v>
      </c>
      <c r="C32" s="139">
        <v>8775</v>
      </c>
      <c r="D32" s="139">
        <v>3602</v>
      </c>
      <c r="E32" s="139">
        <v>3219</v>
      </c>
      <c r="F32" s="139">
        <v>15596</v>
      </c>
      <c r="G32" s="139">
        <v>436</v>
      </c>
      <c r="H32" s="139">
        <v>16032</v>
      </c>
      <c r="I32" s="7"/>
      <c r="J32" s="7"/>
      <c r="K32" s="7"/>
      <c r="L32" s="7"/>
      <c r="M32" s="7"/>
      <c r="N32" s="7"/>
      <c r="O32" s="7"/>
      <c r="P32" s="7"/>
      <c r="Q32" s="7"/>
      <c r="R32" s="7"/>
      <c r="S32" s="7"/>
    </row>
    <row r="33" spans="1:19" s="78" customFormat="1" x14ac:dyDescent="0.25">
      <c r="A33" s="7"/>
      <c r="B33" s="7"/>
      <c r="C33" s="7"/>
      <c r="D33" s="7"/>
      <c r="E33" s="7"/>
      <c r="F33" s="7"/>
      <c r="G33" s="7"/>
      <c r="H33" s="7"/>
      <c r="I33" s="7"/>
      <c r="J33" s="7"/>
      <c r="K33" s="7"/>
      <c r="L33" s="7"/>
      <c r="M33" s="7"/>
      <c r="N33" s="7"/>
      <c r="O33" s="7"/>
      <c r="P33" s="7"/>
      <c r="Q33" s="7"/>
      <c r="R33" s="7"/>
      <c r="S33" s="7"/>
    </row>
    <row r="34" spans="1:19" s="78" customFormat="1" x14ac:dyDescent="0.25">
      <c r="A34" s="7"/>
      <c r="B34" s="7"/>
      <c r="C34" s="7"/>
      <c r="D34" s="7"/>
      <c r="E34" s="7"/>
      <c r="F34" s="7"/>
      <c r="G34" s="7"/>
      <c r="H34" s="7"/>
      <c r="I34" s="7"/>
      <c r="J34" s="7"/>
      <c r="K34" s="7"/>
      <c r="L34" s="7"/>
      <c r="M34" s="7"/>
      <c r="N34" s="7"/>
      <c r="O34" s="7"/>
      <c r="P34" s="7"/>
      <c r="Q34" s="7"/>
      <c r="R34" s="7"/>
      <c r="S34" s="7"/>
    </row>
    <row r="35" spans="1:19" s="78" customFormat="1" x14ac:dyDescent="0.25">
      <c r="A35" s="7"/>
      <c r="B35" s="7"/>
      <c r="C35" s="7"/>
      <c r="D35" s="7"/>
      <c r="E35" s="7"/>
      <c r="F35" s="7"/>
      <c r="G35" s="7"/>
      <c r="H35" s="7"/>
      <c r="I35" s="7"/>
      <c r="J35" s="7"/>
      <c r="K35" s="7"/>
      <c r="L35" s="7"/>
      <c r="M35" s="7"/>
      <c r="N35" s="7"/>
      <c r="O35" s="7"/>
      <c r="P35" s="7"/>
      <c r="Q35" s="7"/>
      <c r="R35" s="7"/>
      <c r="S35" s="7"/>
    </row>
    <row r="36" spans="1:19" s="78" customFormat="1" x14ac:dyDescent="0.25">
      <c r="A36" s="7"/>
      <c r="B36" s="7"/>
      <c r="C36" s="7"/>
      <c r="D36" s="7"/>
      <c r="E36" s="7"/>
      <c r="F36" s="7"/>
      <c r="G36" s="7"/>
      <c r="H36" s="7"/>
      <c r="I36" s="7"/>
      <c r="J36" s="7"/>
      <c r="K36" s="7"/>
      <c r="L36" s="218"/>
      <c r="M36" s="218"/>
      <c r="N36" s="218"/>
      <c r="O36" s="7"/>
      <c r="P36" s="7"/>
      <c r="Q36" s="7"/>
      <c r="R36" s="7"/>
    </row>
    <row r="37" spans="1:19" ht="30" customHeight="1" x14ac:dyDescent="0.3">
      <c r="A37" s="278" t="s">
        <v>203</v>
      </c>
      <c r="B37" s="324"/>
      <c r="C37" s="324"/>
      <c r="D37" s="324"/>
      <c r="E37" s="324"/>
      <c r="F37" s="324"/>
      <c r="G37" s="324"/>
      <c r="H37" s="324"/>
      <c r="I37" s="246"/>
      <c r="P37" s="88"/>
      <c r="Q37" s="90"/>
      <c r="R37" s="7"/>
    </row>
    <row r="38" spans="1:19" x14ac:dyDescent="0.25">
      <c r="P38" s="88"/>
      <c r="Q38" s="90"/>
      <c r="R38" s="7"/>
    </row>
    <row r="39" spans="1:19" ht="17.25" customHeight="1" x14ac:dyDescent="0.25">
      <c r="B39" s="266" t="s">
        <v>260</v>
      </c>
      <c r="C39" s="265" t="s">
        <v>17</v>
      </c>
      <c r="D39" s="265"/>
      <c r="E39" s="265"/>
      <c r="F39" s="266" t="s">
        <v>89</v>
      </c>
      <c r="G39" s="266" t="s">
        <v>24</v>
      </c>
      <c r="H39" s="266" t="s">
        <v>13</v>
      </c>
      <c r="M39" s="323"/>
      <c r="P39" s="88"/>
      <c r="Q39" s="90"/>
    </row>
    <row r="40" spans="1:19" ht="17.25" customHeight="1" thickBot="1" x14ac:dyDescent="0.3">
      <c r="B40" s="266"/>
      <c r="C40" s="132" t="s">
        <v>69</v>
      </c>
      <c r="D40" s="132" t="s">
        <v>70</v>
      </c>
      <c r="E40" s="132" t="s">
        <v>71</v>
      </c>
      <c r="F40" s="266"/>
      <c r="G40" s="266"/>
      <c r="H40" s="266"/>
      <c r="I40" s="8"/>
      <c r="J40" s="8"/>
      <c r="K40" s="8"/>
      <c r="L40" s="8"/>
      <c r="M40" s="323"/>
      <c r="N40" s="8"/>
      <c r="O40" s="8"/>
      <c r="P40" s="88"/>
      <c r="Q40" s="90"/>
    </row>
    <row r="41" spans="1:19" x14ac:dyDescent="0.25">
      <c r="A41" s="302" t="s">
        <v>122</v>
      </c>
      <c r="B41" s="153" t="s">
        <v>6</v>
      </c>
      <c r="C41" s="209">
        <v>0.9394233099103465</v>
      </c>
      <c r="D41" s="209">
        <v>0.78608861362553595</v>
      </c>
      <c r="E41" s="209">
        <v>0.83419023136246784</v>
      </c>
      <c r="F41" s="171">
        <v>0.8731308411214953</v>
      </c>
      <c r="G41" s="171">
        <v>0.82512315270935965</v>
      </c>
      <c r="H41" s="171">
        <v>0.87095694847200533</v>
      </c>
      <c r="J41" s="90"/>
      <c r="K41" s="90"/>
      <c r="L41" s="90"/>
      <c r="M41" s="90"/>
      <c r="N41" s="90"/>
      <c r="O41" s="90"/>
      <c r="P41" s="90"/>
    </row>
    <row r="42" spans="1:19" x14ac:dyDescent="0.25">
      <c r="A42" s="303"/>
      <c r="B42" s="85" t="s">
        <v>7</v>
      </c>
      <c r="C42" s="211">
        <v>0.8725747246984793</v>
      </c>
      <c r="D42" s="211">
        <v>0.67029702970297034</v>
      </c>
      <c r="E42" s="211">
        <v>0.70037926675094819</v>
      </c>
      <c r="F42" s="52">
        <v>0.78074433656957931</v>
      </c>
      <c r="G42" s="52">
        <v>0.59782608695652173</v>
      </c>
      <c r="H42" s="52">
        <v>0.77631578947368418</v>
      </c>
      <c r="J42" s="90"/>
      <c r="K42" s="90"/>
      <c r="L42" s="90"/>
      <c r="M42" s="90"/>
      <c r="N42" s="90"/>
      <c r="O42" s="90"/>
      <c r="P42" s="90"/>
    </row>
    <row r="43" spans="1:19" x14ac:dyDescent="0.25">
      <c r="A43" s="303"/>
      <c r="B43" s="85" t="s">
        <v>8</v>
      </c>
      <c r="C43" s="211">
        <v>0.75516621743036838</v>
      </c>
      <c r="D43" s="211">
        <v>0.43982074263764404</v>
      </c>
      <c r="E43" s="211">
        <v>0.47155963302752296</v>
      </c>
      <c r="F43" s="52">
        <v>0.60581583198707589</v>
      </c>
      <c r="G43" s="52">
        <v>0.64516129032258063</v>
      </c>
      <c r="H43" s="52">
        <v>0.60609532538955091</v>
      </c>
      <c r="J43" s="90"/>
      <c r="K43" s="90"/>
      <c r="L43" s="90"/>
      <c r="M43" s="90"/>
      <c r="N43" s="90"/>
      <c r="O43" s="90"/>
      <c r="P43" s="90"/>
    </row>
    <row r="44" spans="1:19" s="78" customFormat="1" x14ac:dyDescent="0.25">
      <c r="A44" s="303"/>
      <c r="B44" s="85" t="s">
        <v>9</v>
      </c>
      <c r="C44" s="211">
        <v>0.7218461538461538</v>
      </c>
      <c r="D44" s="211">
        <v>0.59625668449197866</v>
      </c>
      <c r="E44" s="211">
        <v>0.69052224371373305</v>
      </c>
      <c r="F44" s="52">
        <v>0.68373702422145333</v>
      </c>
      <c r="G44" s="52">
        <v>0.45833333333333331</v>
      </c>
      <c r="H44" s="52">
        <v>0.68188057652711054</v>
      </c>
      <c r="J44" s="90"/>
      <c r="K44" s="90"/>
      <c r="L44" s="90"/>
      <c r="M44" s="90"/>
      <c r="N44" s="90"/>
      <c r="O44" s="90"/>
      <c r="P44" s="90"/>
    </row>
    <row r="45" spans="1:19" s="78" customFormat="1" x14ac:dyDescent="0.25">
      <c r="A45" s="303"/>
      <c r="B45" s="85" t="s">
        <v>10</v>
      </c>
      <c r="C45" s="211">
        <v>0.77393075356415475</v>
      </c>
      <c r="D45" s="211">
        <v>0.59414225941422594</v>
      </c>
      <c r="E45" s="211">
        <v>0.574585635359116</v>
      </c>
      <c r="F45" s="52">
        <v>0.68715697036223933</v>
      </c>
      <c r="G45" s="52">
        <v>0.6</v>
      </c>
      <c r="H45" s="52">
        <v>0.68482905982905984</v>
      </c>
      <c r="J45" s="90"/>
      <c r="K45" s="90"/>
      <c r="L45" s="90"/>
      <c r="M45" s="90"/>
      <c r="N45" s="90"/>
      <c r="O45" s="90"/>
      <c r="P45" s="90"/>
    </row>
    <row r="46" spans="1:19" s="78" customFormat="1" ht="12.6" thickBot="1" x14ac:dyDescent="0.3">
      <c r="A46" s="308"/>
      <c r="B46" s="139" t="s">
        <v>13</v>
      </c>
      <c r="C46" s="208">
        <v>0.84570161912104858</v>
      </c>
      <c r="D46" s="208">
        <v>0.63662071403322729</v>
      </c>
      <c r="E46" s="208">
        <v>0.7369505494505495</v>
      </c>
      <c r="F46" s="141">
        <v>0.76443485932751687</v>
      </c>
      <c r="G46" s="141">
        <v>0.75432525951557095</v>
      </c>
      <c r="H46" s="141">
        <v>0.76415633937082938</v>
      </c>
      <c r="I46" s="90"/>
      <c r="J46" s="90"/>
      <c r="K46" s="90"/>
      <c r="L46" s="90"/>
      <c r="M46" s="90"/>
      <c r="N46" s="90"/>
      <c r="P46" s="90"/>
    </row>
    <row r="47" spans="1:19" s="78" customFormat="1" ht="12.6" thickBot="1" x14ac:dyDescent="0.3">
      <c r="B47" s="92"/>
      <c r="P47" s="90"/>
    </row>
    <row r="48" spans="1:19" s="78" customFormat="1" x14ac:dyDescent="0.25">
      <c r="A48" s="302" t="s">
        <v>123</v>
      </c>
      <c r="B48" s="153" t="s">
        <v>6</v>
      </c>
      <c r="C48" s="209">
        <v>0.72145328719723179</v>
      </c>
      <c r="D48" s="209">
        <v>0.5110803324099723</v>
      </c>
      <c r="E48" s="209">
        <v>0.55776892430278879</v>
      </c>
      <c r="F48" s="171">
        <v>0.623109243697479</v>
      </c>
      <c r="G48" s="171">
        <v>0.5423728813559322</v>
      </c>
      <c r="H48" s="171">
        <v>0.62115621156211565</v>
      </c>
      <c r="P48" s="90"/>
    </row>
    <row r="49" spans="1:16" s="78" customFormat="1" x14ac:dyDescent="0.25">
      <c r="A49" s="303"/>
      <c r="B49" s="85" t="s">
        <v>7</v>
      </c>
      <c r="C49" s="211">
        <v>0.67520000000000002</v>
      </c>
      <c r="D49" s="211">
        <v>0.62866449511400646</v>
      </c>
      <c r="E49" s="211">
        <v>0.54933333333333334</v>
      </c>
      <c r="F49" s="52">
        <v>0.64135774899508713</v>
      </c>
      <c r="G49" s="52">
        <v>0.73571428571428577</v>
      </c>
      <c r="H49" s="52">
        <v>0.64691046658259777</v>
      </c>
      <c r="P49" s="90"/>
    </row>
    <row r="50" spans="1:16" s="78" customFormat="1" x14ac:dyDescent="0.25">
      <c r="A50" s="303"/>
      <c r="B50" s="85" t="s">
        <v>8</v>
      </c>
      <c r="C50" s="211">
        <v>0.57449577098243332</v>
      </c>
      <c r="D50" s="211">
        <v>0.35159817351598172</v>
      </c>
      <c r="E50" s="211">
        <v>0.33417721518987342</v>
      </c>
      <c r="F50" s="52">
        <v>0.47115384615384615</v>
      </c>
      <c r="G50" s="52">
        <v>0.42857142857142855</v>
      </c>
      <c r="H50" s="52">
        <v>0.4709425939050319</v>
      </c>
      <c r="P50" s="90"/>
    </row>
    <row r="51" spans="1:16" s="78" customFormat="1" x14ac:dyDescent="0.25">
      <c r="A51" s="303"/>
      <c r="B51" s="85" t="s">
        <v>9</v>
      </c>
      <c r="C51" s="211">
        <v>0.48969072164948452</v>
      </c>
      <c r="D51" s="211">
        <v>0.5178947368421053</v>
      </c>
      <c r="E51" s="211">
        <v>0.51737451737451734</v>
      </c>
      <c r="F51" s="52">
        <v>0.50052687038988408</v>
      </c>
      <c r="G51" s="52">
        <v>0.56666666666666665</v>
      </c>
      <c r="H51" s="52">
        <v>0.50155601659751037</v>
      </c>
      <c r="P51" s="90"/>
    </row>
    <row r="52" spans="1:16" s="78" customFormat="1" x14ac:dyDescent="0.25">
      <c r="A52" s="303"/>
      <c r="B52" s="85" t="s">
        <v>10</v>
      </c>
      <c r="C52" s="211">
        <v>0.65749999999999997</v>
      </c>
      <c r="D52" s="211">
        <v>0.54973821989528793</v>
      </c>
      <c r="E52" s="211">
        <v>0.51366120218579236</v>
      </c>
      <c r="F52" s="52">
        <v>0.5968992248062015</v>
      </c>
      <c r="G52" s="52">
        <v>0.2857142857142857</v>
      </c>
      <c r="H52" s="52">
        <v>0.59411011523687585</v>
      </c>
      <c r="P52" s="90"/>
    </row>
    <row r="53" spans="1:16" s="78" customFormat="1" ht="12.6" thickBot="1" x14ac:dyDescent="0.3">
      <c r="A53" s="308"/>
      <c r="B53" s="139" t="s">
        <v>13</v>
      </c>
      <c r="C53" s="208">
        <v>0.61630651897584887</v>
      </c>
      <c r="D53" s="208">
        <v>0.49131341209173035</v>
      </c>
      <c r="E53" s="208">
        <v>0.49358226371061842</v>
      </c>
      <c r="F53" s="141">
        <v>0.55985741162491331</v>
      </c>
      <c r="G53" s="141">
        <v>0.64</v>
      </c>
      <c r="H53" s="141">
        <v>0.56179340999130356</v>
      </c>
      <c r="P53" s="90"/>
    </row>
    <row r="54" spans="1:16" s="78" customFormat="1" x14ac:dyDescent="0.25">
      <c r="B54" s="92"/>
      <c r="P54" s="90"/>
    </row>
    <row r="55" spans="1:16" s="78" customFormat="1" x14ac:dyDescent="0.25">
      <c r="B55" s="92"/>
      <c r="P55" s="90"/>
    </row>
    <row r="56" spans="1:16" s="78" customFormat="1" x14ac:dyDescent="0.25">
      <c r="B56" s="92"/>
      <c r="P56" s="90"/>
    </row>
    <row r="57" spans="1:16" s="78" customFormat="1" x14ac:dyDescent="0.25">
      <c r="B57" s="92"/>
      <c r="C57" s="95"/>
      <c r="D57" s="95"/>
      <c r="E57" s="95"/>
      <c r="F57" s="95"/>
      <c r="G57" s="95"/>
      <c r="O57" s="90"/>
      <c r="P57" s="90"/>
    </row>
    <row r="58" spans="1:16" x14ac:dyDescent="0.25">
      <c r="B58" s="92"/>
      <c r="C58" s="78"/>
      <c r="D58" s="78"/>
      <c r="E58" s="78"/>
      <c r="F58" s="78"/>
      <c r="G58" s="78"/>
      <c r="H58" s="78"/>
      <c r="O58" s="90"/>
    </row>
    <row r="59" spans="1:16" s="78" customFormat="1" ht="29.4" customHeight="1" x14ac:dyDescent="0.3">
      <c r="A59" s="319" t="s">
        <v>178</v>
      </c>
      <c r="B59" s="258"/>
      <c r="C59" s="258"/>
      <c r="D59" s="258"/>
      <c r="E59" s="258"/>
      <c r="F59" s="258"/>
      <c r="G59" s="258"/>
      <c r="H59" s="258"/>
    </row>
    <row r="60" spans="1:16" s="78" customFormat="1" x14ac:dyDescent="0.25"/>
    <row r="61" spans="1:16" s="78" customFormat="1" ht="24" customHeight="1" x14ac:dyDescent="0.25">
      <c r="C61" s="304" t="s">
        <v>122</v>
      </c>
      <c r="D61" s="305"/>
      <c r="E61" s="305"/>
      <c r="F61" s="305"/>
      <c r="G61" s="305"/>
      <c r="H61" s="300"/>
    </row>
    <row r="62" spans="1:16" s="78" customFormat="1" ht="17.25" customHeight="1" x14ac:dyDescent="0.25">
      <c r="B62" s="304" t="s">
        <v>261</v>
      </c>
      <c r="C62" s="265" t="s">
        <v>17</v>
      </c>
      <c r="D62" s="265"/>
      <c r="E62" s="265"/>
      <c r="F62" s="266" t="s">
        <v>89</v>
      </c>
      <c r="G62" s="266" t="s">
        <v>24</v>
      </c>
      <c r="H62" s="266" t="s">
        <v>13</v>
      </c>
    </row>
    <row r="63" spans="1:16" s="78" customFormat="1" ht="17.25" customHeight="1" x14ac:dyDescent="0.25">
      <c r="B63" s="304"/>
      <c r="C63" s="215" t="s">
        <v>69</v>
      </c>
      <c r="D63" s="215" t="s">
        <v>70</v>
      </c>
      <c r="E63" s="215" t="s">
        <v>71</v>
      </c>
      <c r="F63" s="266"/>
      <c r="G63" s="266"/>
      <c r="H63" s="266"/>
      <c r="I63" s="80"/>
    </row>
    <row r="64" spans="1:16" s="78" customFormat="1" x14ac:dyDescent="0.25">
      <c r="B64" s="76" t="s">
        <v>44</v>
      </c>
      <c r="C64" s="76">
        <v>780</v>
      </c>
      <c r="D64" s="76">
        <v>331</v>
      </c>
      <c r="E64" s="76">
        <v>299</v>
      </c>
      <c r="F64" s="76">
        <v>1410</v>
      </c>
      <c r="G64" s="76">
        <v>13</v>
      </c>
      <c r="H64" s="76">
        <v>1423</v>
      </c>
      <c r="I64" s="80"/>
    </row>
    <row r="65" spans="2:9" s="78" customFormat="1" x14ac:dyDescent="0.25">
      <c r="B65" s="76" t="s">
        <v>45</v>
      </c>
      <c r="C65" s="76">
        <v>538</v>
      </c>
      <c r="D65" s="76">
        <v>253</v>
      </c>
      <c r="E65" s="76">
        <v>236</v>
      </c>
      <c r="F65" s="76">
        <v>1027</v>
      </c>
      <c r="G65" s="76">
        <v>3</v>
      </c>
      <c r="H65" s="76">
        <v>1030</v>
      </c>
      <c r="I65" s="80"/>
    </row>
    <row r="66" spans="2:9" s="78" customFormat="1" x14ac:dyDescent="0.25">
      <c r="B66" s="76" t="s">
        <v>46</v>
      </c>
      <c r="C66" s="76">
        <v>1976</v>
      </c>
      <c r="D66" s="76">
        <v>803</v>
      </c>
      <c r="E66" s="76">
        <v>1012</v>
      </c>
      <c r="F66" s="76">
        <v>3791</v>
      </c>
      <c r="G66" s="76">
        <v>14</v>
      </c>
      <c r="H66" s="76">
        <v>3805</v>
      </c>
      <c r="I66" s="80"/>
    </row>
    <row r="67" spans="2:9" s="78" customFormat="1" x14ac:dyDescent="0.25">
      <c r="B67" s="76" t="s">
        <v>47</v>
      </c>
      <c r="C67" s="76">
        <v>164</v>
      </c>
      <c r="D67" s="76">
        <v>82</v>
      </c>
      <c r="E67" s="76">
        <v>95</v>
      </c>
      <c r="F67" s="76">
        <v>341</v>
      </c>
      <c r="G67" s="76">
        <v>20</v>
      </c>
      <c r="H67" s="76">
        <v>361</v>
      </c>
      <c r="I67" s="80"/>
    </row>
    <row r="68" spans="2:9" s="78" customFormat="1" x14ac:dyDescent="0.25">
      <c r="B68" s="76" t="s">
        <v>48</v>
      </c>
      <c r="C68" s="76">
        <v>217</v>
      </c>
      <c r="D68" s="76">
        <v>98</v>
      </c>
      <c r="E68" s="76">
        <v>62</v>
      </c>
      <c r="F68" s="76">
        <v>377</v>
      </c>
      <c r="G68" s="76">
        <v>5</v>
      </c>
      <c r="H68" s="76">
        <v>382</v>
      </c>
      <c r="I68" s="80"/>
    </row>
    <row r="69" spans="2:9" s="78" customFormat="1" x14ac:dyDescent="0.25">
      <c r="B69" s="76" t="s">
        <v>49</v>
      </c>
      <c r="C69" s="76">
        <v>143</v>
      </c>
      <c r="D69" s="76">
        <v>55</v>
      </c>
      <c r="E69" s="76">
        <v>58</v>
      </c>
      <c r="F69" s="76">
        <v>256</v>
      </c>
      <c r="G69" s="76">
        <v>11</v>
      </c>
      <c r="H69" s="76">
        <v>267</v>
      </c>
      <c r="I69" s="80"/>
    </row>
    <row r="70" spans="2:9" s="78" customFormat="1" x14ac:dyDescent="0.25">
      <c r="B70" s="76" t="s">
        <v>50</v>
      </c>
      <c r="C70" s="76">
        <v>183</v>
      </c>
      <c r="D70" s="76">
        <v>59</v>
      </c>
      <c r="E70" s="76">
        <v>40</v>
      </c>
      <c r="F70" s="76">
        <v>282</v>
      </c>
      <c r="G70" s="76">
        <v>3</v>
      </c>
      <c r="H70" s="76">
        <v>285</v>
      </c>
      <c r="I70" s="80"/>
    </row>
    <row r="71" spans="2:9" s="78" customFormat="1" x14ac:dyDescent="0.25">
      <c r="B71" s="76" t="s">
        <v>51</v>
      </c>
      <c r="C71" s="76">
        <v>380</v>
      </c>
      <c r="D71" s="76">
        <v>142</v>
      </c>
      <c r="E71" s="76">
        <v>104</v>
      </c>
      <c r="F71" s="76">
        <v>626</v>
      </c>
      <c r="G71" s="76">
        <v>15</v>
      </c>
      <c r="H71" s="76">
        <v>641</v>
      </c>
      <c r="I71" s="80"/>
    </row>
    <row r="72" spans="2:9" s="78" customFormat="1" x14ac:dyDescent="0.25">
      <c r="B72" s="76" t="s">
        <v>52</v>
      </c>
      <c r="C72" s="76">
        <v>155</v>
      </c>
      <c r="D72" s="76">
        <v>64</v>
      </c>
      <c r="E72" s="76">
        <v>40</v>
      </c>
      <c r="F72" s="76">
        <v>259</v>
      </c>
      <c r="G72" s="76">
        <v>9</v>
      </c>
      <c r="H72" s="76">
        <v>268</v>
      </c>
      <c r="I72" s="80"/>
    </row>
    <row r="73" spans="2:9" s="78" customFormat="1" x14ac:dyDescent="0.25">
      <c r="B73" s="76" t="s">
        <v>53</v>
      </c>
      <c r="C73" s="76">
        <v>156</v>
      </c>
      <c r="D73" s="76">
        <v>75</v>
      </c>
      <c r="E73" s="76">
        <v>45</v>
      </c>
      <c r="F73" s="76">
        <v>276</v>
      </c>
      <c r="G73" s="76">
        <v>10</v>
      </c>
      <c r="H73" s="76">
        <v>286</v>
      </c>
      <c r="I73" s="80"/>
    </row>
    <row r="74" spans="2:9" s="78" customFormat="1" x14ac:dyDescent="0.25">
      <c r="B74" s="76" t="s">
        <v>54</v>
      </c>
      <c r="C74" s="76">
        <v>1203</v>
      </c>
      <c r="D74" s="76">
        <v>515</v>
      </c>
      <c r="E74" s="76">
        <v>179</v>
      </c>
      <c r="F74" s="76">
        <v>1897</v>
      </c>
      <c r="G74" s="76">
        <v>11</v>
      </c>
      <c r="H74" s="76">
        <v>1908</v>
      </c>
      <c r="I74" s="80"/>
    </row>
    <row r="75" spans="2:9" s="78" customFormat="1" x14ac:dyDescent="0.25">
      <c r="B75" s="76" t="s">
        <v>55</v>
      </c>
      <c r="C75" s="76">
        <v>189</v>
      </c>
      <c r="D75" s="76">
        <v>45</v>
      </c>
      <c r="E75" s="76">
        <v>43</v>
      </c>
      <c r="F75" s="76">
        <v>277</v>
      </c>
      <c r="G75" s="76">
        <v>3</v>
      </c>
      <c r="H75" s="76">
        <v>280</v>
      </c>
      <c r="I75" s="80"/>
    </row>
    <row r="76" spans="2:9" s="78" customFormat="1" x14ac:dyDescent="0.25">
      <c r="B76" s="76" t="s">
        <v>56</v>
      </c>
      <c r="C76" s="76">
        <v>1282</v>
      </c>
      <c r="D76" s="76">
        <v>544</v>
      </c>
      <c r="E76" s="76">
        <v>597</v>
      </c>
      <c r="F76" s="76">
        <v>2423</v>
      </c>
      <c r="G76" s="76">
        <v>268</v>
      </c>
      <c r="H76" s="76">
        <v>2691</v>
      </c>
      <c r="I76" s="80"/>
    </row>
    <row r="77" spans="2:9" s="78" customFormat="1" x14ac:dyDescent="0.25">
      <c r="B77" s="76" t="s">
        <v>57</v>
      </c>
      <c r="C77" s="76">
        <v>320</v>
      </c>
      <c r="D77" s="76">
        <v>105</v>
      </c>
      <c r="E77" s="76">
        <v>54</v>
      </c>
      <c r="F77" s="76">
        <v>479</v>
      </c>
      <c r="G77" s="76">
        <v>6</v>
      </c>
      <c r="H77" s="76">
        <v>485</v>
      </c>
      <c r="I77" s="80"/>
    </row>
    <row r="78" spans="2:9" s="78" customFormat="1" x14ac:dyDescent="0.25">
      <c r="B78" s="76" t="s">
        <v>58</v>
      </c>
      <c r="C78" s="76">
        <v>575</v>
      </c>
      <c r="D78" s="76">
        <v>212</v>
      </c>
      <c r="E78" s="76">
        <v>97</v>
      </c>
      <c r="F78" s="76">
        <v>884</v>
      </c>
      <c r="G78" s="76">
        <v>9</v>
      </c>
      <c r="H78" s="76">
        <v>893</v>
      </c>
      <c r="I78" s="80"/>
    </row>
    <row r="79" spans="2:9" s="78" customFormat="1" x14ac:dyDescent="0.25">
      <c r="B79" s="76" t="s">
        <v>59</v>
      </c>
      <c r="C79" s="76">
        <v>72</v>
      </c>
      <c r="D79" s="76">
        <v>37</v>
      </c>
      <c r="E79" s="76">
        <v>19</v>
      </c>
      <c r="F79" s="76">
        <v>128</v>
      </c>
      <c r="G79" s="76">
        <v>1</v>
      </c>
      <c r="H79" s="76">
        <v>129</v>
      </c>
      <c r="I79" s="80"/>
    </row>
    <row r="80" spans="2:9" s="78" customFormat="1" x14ac:dyDescent="0.25">
      <c r="B80" s="76" t="s">
        <v>60</v>
      </c>
      <c r="C80" s="76">
        <v>252</v>
      </c>
      <c r="D80" s="76">
        <v>116</v>
      </c>
      <c r="E80" s="76">
        <v>174</v>
      </c>
      <c r="F80" s="76">
        <v>542</v>
      </c>
      <c r="G80" s="76">
        <v>20</v>
      </c>
      <c r="H80" s="76">
        <v>562</v>
      </c>
      <c r="I80" s="80"/>
    </row>
    <row r="81" spans="1:15" s="78" customFormat="1" x14ac:dyDescent="0.25">
      <c r="B81" s="76" t="s">
        <v>61</v>
      </c>
      <c r="C81" s="76">
        <v>190</v>
      </c>
      <c r="D81" s="76">
        <v>66</v>
      </c>
      <c r="E81" s="76">
        <v>65</v>
      </c>
      <c r="F81" s="76">
        <v>321</v>
      </c>
      <c r="G81" s="76">
        <v>15</v>
      </c>
      <c r="H81" s="76">
        <v>336</v>
      </c>
      <c r="I81" s="80"/>
    </row>
    <row r="82" spans="1:15" s="78" customFormat="1" ht="12.6" thickBot="1" x14ac:dyDescent="0.3">
      <c r="B82" s="139" t="s">
        <v>13</v>
      </c>
      <c r="C82" s="139">
        <v>8775</v>
      </c>
      <c r="D82" s="139">
        <v>3602</v>
      </c>
      <c r="E82" s="139">
        <v>3219</v>
      </c>
      <c r="F82" s="139">
        <v>15596</v>
      </c>
      <c r="G82" s="139">
        <v>436</v>
      </c>
      <c r="H82" s="139">
        <v>16032</v>
      </c>
      <c r="I82" s="83"/>
    </row>
    <row r="83" spans="1:15" s="78" customFormat="1" x14ac:dyDescent="0.25">
      <c r="B83" s="92"/>
      <c r="J83" s="80"/>
      <c r="K83" s="80"/>
      <c r="L83" s="80"/>
      <c r="M83" s="80"/>
      <c r="N83" s="80"/>
      <c r="O83" s="80"/>
    </row>
    <row r="84" spans="1:15" s="78" customFormat="1" x14ac:dyDescent="0.25">
      <c r="B84" s="92"/>
      <c r="I84" s="81"/>
      <c r="J84" s="81"/>
      <c r="K84" s="81"/>
      <c r="L84" s="81"/>
      <c r="M84" s="81"/>
      <c r="N84" s="82"/>
      <c r="O84" s="80"/>
    </row>
    <row r="85" spans="1:15" s="78" customFormat="1" x14ac:dyDescent="0.25"/>
    <row r="86" spans="1:15" s="78" customFormat="1" x14ac:dyDescent="0.25"/>
    <row r="87" spans="1:15" s="78" customFormat="1" ht="28.95" customHeight="1" x14ac:dyDescent="0.3">
      <c r="A87" s="319" t="s">
        <v>204</v>
      </c>
      <c r="B87" s="258"/>
      <c r="C87" s="258"/>
      <c r="D87" s="258"/>
      <c r="E87" s="258"/>
      <c r="F87" s="258"/>
      <c r="G87" s="258"/>
      <c r="H87" s="258"/>
      <c r="I87" s="258"/>
      <c r="J87" s="258"/>
      <c r="K87" s="258"/>
      <c r="L87" s="258"/>
      <c r="M87" s="258"/>
      <c r="N87" s="258"/>
    </row>
    <row r="88" spans="1:15" s="78" customFormat="1" x14ac:dyDescent="0.25"/>
    <row r="89" spans="1:15" s="78" customFormat="1" ht="23.25" customHeight="1" x14ac:dyDescent="0.25">
      <c r="C89" s="304" t="s">
        <v>122</v>
      </c>
      <c r="D89" s="305"/>
      <c r="E89" s="305"/>
      <c r="F89" s="305"/>
      <c r="G89" s="305"/>
      <c r="H89" s="300"/>
      <c r="I89" s="304" t="s">
        <v>123</v>
      </c>
      <c r="J89" s="305"/>
      <c r="K89" s="305"/>
      <c r="L89" s="305"/>
      <c r="M89" s="305"/>
      <c r="N89" s="305"/>
    </row>
    <row r="90" spans="1:15" s="78" customFormat="1" ht="17.25" customHeight="1" x14ac:dyDescent="0.25">
      <c r="B90" s="266" t="s">
        <v>261</v>
      </c>
      <c r="C90" s="265" t="s">
        <v>17</v>
      </c>
      <c r="D90" s="265"/>
      <c r="E90" s="265"/>
      <c r="F90" s="266" t="s">
        <v>89</v>
      </c>
      <c r="G90" s="266" t="s">
        <v>24</v>
      </c>
      <c r="H90" s="266" t="s">
        <v>13</v>
      </c>
      <c r="I90" s="265" t="s">
        <v>17</v>
      </c>
      <c r="J90" s="265"/>
      <c r="K90" s="265"/>
      <c r="L90" s="266" t="s">
        <v>89</v>
      </c>
      <c r="M90" s="266" t="s">
        <v>24</v>
      </c>
      <c r="N90" s="304" t="s">
        <v>13</v>
      </c>
    </row>
    <row r="91" spans="1:15" s="78" customFormat="1" ht="17.25" customHeight="1" x14ac:dyDescent="0.25">
      <c r="B91" s="266"/>
      <c r="C91" s="215" t="s">
        <v>69</v>
      </c>
      <c r="D91" s="215" t="s">
        <v>70</v>
      </c>
      <c r="E91" s="215" t="s">
        <v>71</v>
      </c>
      <c r="F91" s="266"/>
      <c r="G91" s="266"/>
      <c r="H91" s="266"/>
      <c r="I91" s="215" t="s">
        <v>69</v>
      </c>
      <c r="J91" s="215" t="s">
        <v>70</v>
      </c>
      <c r="K91" s="215" t="s">
        <v>71</v>
      </c>
      <c r="L91" s="266"/>
      <c r="M91" s="266"/>
      <c r="N91" s="304"/>
    </row>
    <row r="92" spans="1:15" s="78" customFormat="1" x14ac:dyDescent="0.25">
      <c r="B92" s="76" t="s">
        <v>44</v>
      </c>
      <c r="C92" s="188">
        <v>0.97014925373134331</v>
      </c>
      <c r="D92" s="52">
        <v>0.85309278350515461</v>
      </c>
      <c r="E92" s="52">
        <v>0.76863753213367614</v>
      </c>
      <c r="F92" s="52">
        <v>0.89184060721062619</v>
      </c>
      <c r="G92" s="52">
        <v>0.41935483870967744</v>
      </c>
      <c r="H92" s="52">
        <v>0.88275434243176176</v>
      </c>
      <c r="I92" s="84">
        <v>0.75206611570247939</v>
      </c>
      <c r="J92" s="84">
        <v>0.78612716763005785</v>
      </c>
      <c r="K92" s="84">
        <v>0.61702127659574468</v>
      </c>
      <c r="L92" s="84">
        <v>0.73264401772525845</v>
      </c>
      <c r="M92" s="84">
        <v>0.63636363636363635</v>
      </c>
      <c r="N92" s="84">
        <v>0.72961373390557938</v>
      </c>
      <c r="O92" s="26"/>
    </row>
    <row r="93" spans="1:15" s="78" customFormat="1" x14ac:dyDescent="0.25">
      <c r="B93" s="76" t="s">
        <v>45</v>
      </c>
      <c r="C93" s="189">
        <v>0.70143415906127771</v>
      </c>
      <c r="D93" s="52">
        <v>0.70670391061452509</v>
      </c>
      <c r="E93" s="52">
        <v>0.80546075085324231</v>
      </c>
      <c r="F93" s="52">
        <v>0.7242595204513399</v>
      </c>
      <c r="G93" s="52">
        <v>0.75</v>
      </c>
      <c r="H93" s="52">
        <v>0.7243319268635724</v>
      </c>
      <c r="I93" s="84">
        <v>0.36601307189542481</v>
      </c>
      <c r="J93" s="84">
        <v>0.5478723404255319</v>
      </c>
      <c r="K93" s="84">
        <v>0.64102564102564108</v>
      </c>
      <c r="L93" s="84">
        <v>0.44275862068965516</v>
      </c>
      <c r="M93" s="84">
        <v>1</v>
      </c>
      <c r="N93" s="84">
        <v>0.44733242134062928</v>
      </c>
      <c r="O93" s="26"/>
    </row>
    <row r="94" spans="1:15" s="78" customFormat="1" x14ac:dyDescent="0.25">
      <c r="B94" s="76" t="s">
        <v>46</v>
      </c>
      <c r="C94" s="189">
        <v>0.96957801766437679</v>
      </c>
      <c r="D94" s="52">
        <v>0.92192881745120547</v>
      </c>
      <c r="E94" s="52">
        <v>0.91916439600363309</v>
      </c>
      <c r="F94" s="52">
        <v>0.94538653366583536</v>
      </c>
      <c r="G94" s="52">
        <v>0.53846153846153844</v>
      </c>
      <c r="H94" s="52">
        <v>0.94276511397423191</v>
      </c>
      <c r="I94" s="84">
        <v>0.84680851063829787</v>
      </c>
      <c r="J94" s="84">
        <v>0.57258064516129037</v>
      </c>
      <c r="K94" s="84">
        <v>0.59803921568627449</v>
      </c>
      <c r="L94" s="84">
        <v>0.71800433839479394</v>
      </c>
      <c r="M94" s="84">
        <v>0.1</v>
      </c>
      <c r="N94" s="84">
        <v>0.70488322717622076</v>
      </c>
      <c r="O94" s="26"/>
    </row>
    <row r="95" spans="1:15" s="78" customFormat="1" x14ac:dyDescent="0.25">
      <c r="B95" s="76" t="s">
        <v>47</v>
      </c>
      <c r="C95" s="189">
        <v>0.8586387434554974</v>
      </c>
      <c r="D95" s="52">
        <v>0.76635514018691586</v>
      </c>
      <c r="E95" s="52">
        <v>0.7142857142857143</v>
      </c>
      <c r="F95" s="52">
        <v>0.79118329466357307</v>
      </c>
      <c r="G95" s="52">
        <v>0.7142857142857143</v>
      </c>
      <c r="H95" s="52">
        <v>0.78649237472766886</v>
      </c>
      <c r="I95" s="84">
        <v>0.66666666666666663</v>
      </c>
      <c r="J95" s="84">
        <v>0.65116279069767447</v>
      </c>
      <c r="K95" s="84">
        <v>0.57425742574257421</v>
      </c>
      <c r="L95" s="84">
        <v>0.63501483679525228</v>
      </c>
      <c r="M95" s="84">
        <v>0.82608695652173914</v>
      </c>
      <c r="N95" s="84">
        <v>0.64722222222222225</v>
      </c>
      <c r="O95" s="26"/>
    </row>
    <row r="96" spans="1:15" s="78" customFormat="1" x14ac:dyDescent="0.25">
      <c r="B96" s="76" t="s">
        <v>48</v>
      </c>
      <c r="C96" s="189">
        <v>0.82196969696969702</v>
      </c>
      <c r="D96" s="52">
        <v>0.55681818181818177</v>
      </c>
      <c r="E96" s="52">
        <v>0.60784313725490191</v>
      </c>
      <c r="F96" s="52">
        <v>0.69557195571955721</v>
      </c>
      <c r="G96" s="52">
        <v>0.55555555555555558</v>
      </c>
      <c r="H96" s="52">
        <v>0.69328493647912881</v>
      </c>
      <c r="I96" s="84">
        <v>0.69545454545454544</v>
      </c>
      <c r="J96" s="84">
        <v>0.49122807017543857</v>
      </c>
      <c r="K96" s="84">
        <v>0.35294117647058826</v>
      </c>
      <c r="L96" s="84">
        <v>0.60054347826086951</v>
      </c>
      <c r="M96" s="84">
        <v>0.3</v>
      </c>
      <c r="N96" s="84">
        <v>0.59259259259259256</v>
      </c>
      <c r="O96" s="26"/>
    </row>
    <row r="97" spans="2:16" s="78" customFormat="1" x14ac:dyDescent="0.25">
      <c r="B97" s="76" t="s">
        <v>49</v>
      </c>
      <c r="C97" s="189">
        <v>0.90506329113924056</v>
      </c>
      <c r="D97" s="52">
        <v>0.70512820512820518</v>
      </c>
      <c r="E97" s="52">
        <v>0.6987951807228916</v>
      </c>
      <c r="F97" s="52">
        <v>0.80250783699059558</v>
      </c>
      <c r="G97" s="52">
        <v>0.73333333333333328</v>
      </c>
      <c r="H97" s="52">
        <v>0.79940119760479045</v>
      </c>
      <c r="I97" s="84">
        <v>0.62931034482758619</v>
      </c>
      <c r="J97" s="84">
        <v>0.77049180327868849</v>
      </c>
      <c r="K97" s="84">
        <v>0.76271186440677963</v>
      </c>
      <c r="L97" s="84">
        <v>0.69915254237288138</v>
      </c>
      <c r="M97" s="84">
        <v>0.94202898550724634</v>
      </c>
      <c r="N97" s="84">
        <v>0.75409836065573765</v>
      </c>
      <c r="O97" s="26"/>
    </row>
    <row r="98" spans="2:16" s="78" customFormat="1" x14ac:dyDescent="0.25">
      <c r="B98" s="76" t="s">
        <v>50</v>
      </c>
      <c r="C98" s="189">
        <v>0.76249999999999996</v>
      </c>
      <c r="D98" s="52">
        <v>0.54128440366972475</v>
      </c>
      <c r="E98" s="52">
        <v>0.5714285714285714</v>
      </c>
      <c r="F98" s="52">
        <v>0.67303102625298328</v>
      </c>
      <c r="G98" s="52">
        <v>0.6</v>
      </c>
      <c r="H98" s="52">
        <v>0.67216981132075471</v>
      </c>
      <c r="I98" s="84">
        <v>0.58767772511848337</v>
      </c>
      <c r="J98" s="84">
        <v>0.63265306122448983</v>
      </c>
      <c r="K98" s="84">
        <v>0.6</v>
      </c>
      <c r="L98" s="84">
        <v>0.60164835164835162</v>
      </c>
      <c r="M98" s="84">
        <v>0.27272727272727271</v>
      </c>
      <c r="N98" s="84">
        <v>0.59199999999999997</v>
      </c>
      <c r="O98" s="26"/>
    </row>
    <row r="99" spans="2:16" s="78" customFormat="1" x14ac:dyDescent="0.25">
      <c r="B99" s="76" t="s">
        <v>51</v>
      </c>
      <c r="C99" s="189">
        <v>0.77393075356415475</v>
      </c>
      <c r="D99" s="52">
        <v>0.59414225941422594</v>
      </c>
      <c r="E99" s="52">
        <v>0.574585635359116</v>
      </c>
      <c r="F99" s="52">
        <v>0.68715697036223933</v>
      </c>
      <c r="G99" s="52">
        <v>0.6</v>
      </c>
      <c r="H99" s="52">
        <v>0.68482905982905984</v>
      </c>
      <c r="I99" s="84">
        <v>0.65749999999999997</v>
      </c>
      <c r="J99" s="84">
        <v>0.54973821989528793</v>
      </c>
      <c r="K99" s="84">
        <v>0.51366120218579236</v>
      </c>
      <c r="L99" s="84">
        <v>0.5968992248062015</v>
      </c>
      <c r="M99" s="84">
        <v>0.2857142857142857</v>
      </c>
      <c r="N99" s="84">
        <v>0.59411011523687585</v>
      </c>
      <c r="O99" s="26"/>
    </row>
    <row r="100" spans="2:16" s="78" customFormat="1" x14ac:dyDescent="0.25">
      <c r="B100" s="76" t="s">
        <v>52</v>
      </c>
      <c r="C100" s="189">
        <v>0.68281938325991187</v>
      </c>
      <c r="D100" s="52">
        <v>0.54700854700854706</v>
      </c>
      <c r="E100" s="52">
        <v>0.53333333333333333</v>
      </c>
      <c r="F100" s="52">
        <v>0.61813842482100234</v>
      </c>
      <c r="G100" s="52">
        <v>0.9</v>
      </c>
      <c r="H100" s="52">
        <v>0.62470862470862476</v>
      </c>
      <c r="I100" s="84">
        <v>0.60624999999999996</v>
      </c>
      <c r="J100" s="84">
        <v>0.5</v>
      </c>
      <c r="K100" s="84">
        <v>0.21212121212121213</v>
      </c>
      <c r="L100" s="84">
        <v>0.52830188679245282</v>
      </c>
      <c r="M100" s="84">
        <v>0.5714285714285714</v>
      </c>
      <c r="N100" s="84">
        <v>0.52941176470588236</v>
      </c>
      <c r="O100" s="26"/>
    </row>
    <row r="101" spans="2:16" s="78" customFormat="1" x14ac:dyDescent="0.25">
      <c r="B101" s="76" t="s">
        <v>53</v>
      </c>
      <c r="C101" s="189">
        <v>0.8666666666666667</v>
      </c>
      <c r="D101" s="52">
        <v>0.61475409836065575</v>
      </c>
      <c r="E101" s="52">
        <v>0.52325581395348841</v>
      </c>
      <c r="F101" s="52">
        <v>0.71134020618556704</v>
      </c>
      <c r="G101" s="52">
        <v>0.5</v>
      </c>
      <c r="H101" s="52">
        <v>0.7009803921568627</v>
      </c>
      <c r="I101" s="84">
        <v>0.71153846153846156</v>
      </c>
      <c r="J101" s="84">
        <v>0.59701492537313428</v>
      </c>
      <c r="K101" s="84">
        <v>0.43939393939393939</v>
      </c>
      <c r="L101" s="84">
        <v>0.62283737024221453</v>
      </c>
      <c r="M101" s="84">
        <v>0.66666666666666663</v>
      </c>
      <c r="N101" s="84">
        <v>0.625</v>
      </c>
      <c r="O101" s="26"/>
    </row>
    <row r="102" spans="2:16" s="78" customFormat="1" x14ac:dyDescent="0.25">
      <c r="B102" s="76" t="s">
        <v>54</v>
      </c>
      <c r="C102" s="189">
        <v>0.7731362467866324</v>
      </c>
      <c r="D102" s="52">
        <v>0.44168096054888506</v>
      </c>
      <c r="E102" s="52">
        <v>0.47354497354497355</v>
      </c>
      <c r="F102" s="52">
        <v>0.61193548387096774</v>
      </c>
      <c r="G102" s="52">
        <v>0.55000000000000004</v>
      </c>
      <c r="H102" s="52">
        <v>0.61153846153846159</v>
      </c>
      <c r="I102" s="84">
        <v>0.55972359328726551</v>
      </c>
      <c r="J102" s="84">
        <v>0.33609271523178808</v>
      </c>
      <c r="K102" s="84">
        <v>0.33969465648854963</v>
      </c>
      <c r="L102" s="84">
        <v>0.45715806279936139</v>
      </c>
      <c r="M102" s="84">
        <v>0.6</v>
      </c>
      <c r="N102" s="84">
        <v>0.45791424033880362</v>
      </c>
      <c r="O102" s="26"/>
    </row>
    <row r="103" spans="2:16" s="78" customFormat="1" x14ac:dyDescent="0.25">
      <c r="B103" s="76" t="s">
        <v>55</v>
      </c>
      <c r="C103" s="189">
        <v>0.64726027397260277</v>
      </c>
      <c r="D103" s="52">
        <v>0.3515625</v>
      </c>
      <c r="E103" s="52">
        <v>0.56578947368421051</v>
      </c>
      <c r="F103" s="52">
        <v>0.55846774193548387</v>
      </c>
      <c r="G103" s="52">
        <v>0.375</v>
      </c>
      <c r="H103" s="52">
        <v>0.55555555555555558</v>
      </c>
      <c r="I103" s="84">
        <v>0.44</v>
      </c>
      <c r="J103" s="84">
        <v>0.4</v>
      </c>
      <c r="K103" s="84">
        <v>0.31147540983606559</v>
      </c>
      <c r="L103" s="84">
        <v>0.41191709844559588</v>
      </c>
      <c r="M103" s="84">
        <v>0.5714285714285714</v>
      </c>
      <c r="N103" s="84">
        <v>0.41475826972010177</v>
      </c>
      <c r="O103" s="26"/>
    </row>
    <row r="104" spans="2:16" s="78" customFormat="1" x14ac:dyDescent="0.25">
      <c r="B104" s="76" t="s">
        <v>56</v>
      </c>
      <c r="C104" s="189">
        <v>0.90218156228008439</v>
      </c>
      <c r="D104" s="52">
        <v>0.66019417475728159</v>
      </c>
      <c r="E104" s="52">
        <v>0.76342710997442453</v>
      </c>
      <c r="F104" s="52">
        <v>0.80046250412950115</v>
      </c>
      <c r="G104" s="52">
        <v>0.85623003194888181</v>
      </c>
      <c r="H104" s="52">
        <v>0.80568862275449105</v>
      </c>
      <c r="I104" s="84">
        <v>0.62705667276051191</v>
      </c>
      <c r="J104" s="84">
        <v>0.39193083573487031</v>
      </c>
      <c r="K104" s="84">
        <v>0.44585987261146498</v>
      </c>
      <c r="L104" s="84">
        <v>0.52235965746907709</v>
      </c>
      <c r="M104" s="84">
        <v>0.42857142857142855</v>
      </c>
      <c r="N104" s="84">
        <v>0.52173913043478259</v>
      </c>
      <c r="O104" s="26"/>
    </row>
    <row r="105" spans="2:16" s="78" customFormat="1" x14ac:dyDescent="0.25">
      <c r="B105" s="76" t="s">
        <v>57</v>
      </c>
      <c r="C105" s="189">
        <v>0.76923076923076927</v>
      </c>
      <c r="D105" s="52">
        <v>0.50480769230769229</v>
      </c>
      <c r="E105" s="52">
        <v>0.54</v>
      </c>
      <c r="F105" s="52">
        <v>0.66160220994475138</v>
      </c>
      <c r="G105" s="52">
        <v>0.54545454545454541</v>
      </c>
      <c r="H105" s="52">
        <v>0.65986394557823125</v>
      </c>
      <c r="I105" s="84">
        <v>0.62459546925566345</v>
      </c>
      <c r="J105" s="84">
        <v>0.55696202531645567</v>
      </c>
      <c r="K105" s="84">
        <v>0.54666666666666663</v>
      </c>
      <c r="L105" s="84">
        <v>0.59409594095940954</v>
      </c>
      <c r="M105" s="84">
        <v>0.23076923076923078</v>
      </c>
      <c r="N105" s="84">
        <v>0.5855855855855856</v>
      </c>
      <c r="O105" s="26"/>
    </row>
    <row r="106" spans="2:16" s="78" customFormat="1" x14ac:dyDescent="0.25">
      <c r="B106" s="76" t="s">
        <v>58</v>
      </c>
      <c r="C106" s="189">
        <v>0.73248407643312097</v>
      </c>
      <c r="D106" s="52">
        <v>0.45788336933045354</v>
      </c>
      <c r="E106" s="52">
        <v>0.48989898989898989</v>
      </c>
      <c r="F106" s="52">
        <v>0.6113416320885201</v>
      </c>
      <c r="G106" s="52">
        <v>0.81818181818181823</v>
      </c>
      <c r="H106" s="52">
        <v>0.61290322580645162</v>
      </c>
      <c r="I106" s="84">
        <v>0.62585034013605445</v>
      </c>
      <c r="J106" s="84">
        <v>0.37293729372937295</v>
      </c>
      <c r="K106" s="84">
        <v>0.32876712328767121</v>
      </c>
      <c r="L106" s="84">
        <v>0.51012536162005784</v>
      </c>
      <c r="M106" s="84">
        <v>0.5</v>
      </c>
      <c r="N106" s="84">
        <v>0.51004784688995219</v>
      </c>
      <c r="O106" s="26"/>
    </row>
    <row r="107" spans="2:16" s="78" customFormat="1" x14ac:dyDescent="0.25">
      <c r="B107" s="76" t="s">
        <v>59</v>
      </c>
      <c r="C107" s="189">
        <v>0.91139240506329111</v>
      </c>
      <c r="D107" s="52">
        <v>0.58730158730158732</v>
      </c>
      <c r="E107" s="52">
        <v>0.54285714285714282</v>
      </c>
      <c r="F107" s="52">
        <v>0.7231638418079096</v>
      </c>
      <c r="G107" s="52">
        <v>1</v>
      </c>
      <c r="H107" s="52">
        <v>0.7247191011235955</v>
      </c>
      <c r="I107" s="84">
        <v>0.94915254237288138</v>
      </c>
      <c r="J107" s="84">
        <v>0.52857142857142858</v>
      </c>
      <c r="K107" s="84">
        <v>0.47540983606557374</v>
      </c>
      <c r="L107" s="84">
        <v>0.64210526315789473</v>
      </c>
      <c r="M107" s="84">
        <v>0.5</v>
      </c>
      <c r="N107" s="84">
        <v>0.63775510204081631</v>
      </c>
      <c r="O107" s="26"/>
    </row>
    <row r="108" spans="2:16" s="78" customFormat="1" x14ac:dyDescent="0.25">
      <c r="B108" s="76" t="s">
        <v>60</v>
      </c>
      <c r="C108" s="189">
        <v>0.96923076923076923</v>
      </c>
      <c r="D108" s="52">
        <v>0.8</v>
      </c>
      <c r="E108" s="52">
        <v>0.87437185929648242</v>
      </c>
      <c r="F108" s="52">
        <v>0.89735099337748347</v>
      </c>
      <c r="G108" s="52">
        <v>0.95238095238095233</v>
      </c>
      <c r="H108" s="52">
        <v>0.8992</v>
      </c>
      <c r="I108" s="84">
        <v>0.86538461538461542</v>
      </c>
      <c r="J108" s="84">
        <v>0.74285714285714288</v>
      </c>
      <c r="K108" s="84">
        <v>0.85185185185185186</v>
      </c>
      <c r="L108" s="84">
        <v>0.82456140350877194</v>
      </c>
      <c r="M108" s="84">
        <v>1</v>
      </c>
      <c r="N108" s="84">
        <v>0.82758620689655171</v>
      </c>
      <c r="O108" s="26"/>
    </row>
    <row r="109" spans="2:16" s="78" customFormat="1" x14ac:dyDescent="0.25">
      <c r="B109" s="76" t="s">
        <v>61</v>
      </c>
      <c r="C109" s="189">
        <v>0.91787439613526567</v>
      </c>
      <c r="D109" s="52">
        <v>0.6875</v>
      </c>
      <c r="E109" s="52">
        <v>0.74712643678160917</v>
      </c>
      <c r="F109" s="52">
        <v>0.82307692307692304</v>
      </c>
      <c r="G109" s="52">
        <v>0.75</v>
      </c>
      <c r="H109" s="52">
        <v>0.81951219512195117</v>
      </c>
      <c r="I109" s="84">
        <v>0.68949771689497719</v>
      </c>
      <c r="J109" s="84">
        <v>0.6160714285714286</v>
      </c>
      <c r="K109" s="84">
        <v>0.69863013698630139</v>
      </c>
      <c r="L109" s="84">
        <v>0.67079207920792083</v>
      </c>
      <c r="M109" s="84">
        <v>0.47058823529411764</v>
      </c>
      <c r="N109" s="84">
        <v>0.66270783847980996</v>
      </c>
      <c r="O109" s="26"/>
    </row>
    <row r="110" spans="2:16" s="78" customFormat="1" ht="12.6" thickBot="1" x14ac:dyDescent="0.3">
      <c r="B110" s="141" t="s">
        <v>13</v>
      </c>
      <c r="C110" s="190">
        <v>0.84570161912104858</v>
      </c>
      <c r="D110" s="141">
        <v>0.63662071403322729</v>
      </c>
      <c r="E110" s="141">
        <v>0.7369505494505495</v>
      </c>
      <c r="F110" s="141">
        <v>0.76443485932751687</v>
      </c>
      <c r="G110" s="141">
        <v>0.75432525951557095</v>
      </c>
      <c r="H110" s="141">
        <v>0.76415633937082938</v>
      </c>
      <c r="I110" s="141">
        <v>0.61630651897584887</v>
      </c>
      <c r="J110" s="141">
        <v>0.49131341209173035</v>
      </c>
      <c r="K110" s="141">
        <v>0.49358226371061842</v>
      </c>
      <c r="L110" s="141">
        <v>0.55985741162491331</v>
      </c>
      <c r="M110" s="141">
        <v>0.64</v>
      </c>
      <c r="N110" s="141">
        <v>0.56179340999130356</v>
      </c>
      <c r="O110" s="26"/>
    </row>
    <row r="111" spans="2:16" s="78" customFormat="1" x14ac:dyDescent="0.25">
      <c r="B111" s="92"/>
      <c r="J111" s="80"/>
      <c r="K111" s="80"/>
      <c r="L111" s="80"/>
      <c r="M111" s="80"/>
      <c r="N111" s="80"/>
      <c r="O111" s="80"/>
      <c r="P111" s="80"/>
    </row>
    <row r="112" spans="2:16" s="78" customFormat="1" x14ac:dyDescent="0.25">
      <c r="B112" s="92"/>
      <c r="I112" s="95"/>
      <c r="J112" s="95"/>
      <c r="K112" s="95"/>
      <c r="L112" s="95"/>
      <c r="M112" s="95"/>
      <c r="N112" s="95"/>
    </row>
    <row r="113" spans="1:15" s="78" customFormat="1" x14ac:dyDescent="0.25">
      <c r="B113" s="92"/>
    </row>
    <row r="114" spans="1:15" s="78" customFormat="1" x14ac:dyDescent="0.25">
      <c r="B114" s="92"/>
    </row>
    <row r="115" spans="1:15" s="78" customFormat="1" ht="13.8" x14ac:dyDescent="0.3">
      <c r="A115" s="59" t="s">
        <v>179</v>
      </c>
    </row>
    <row r="116" spans="1:15" s="78" customFormat="1" x14ac:dyDescent="0.25"/>
    <row r="117" spans="1:15" s="78" customFormat="1" ht="17.25" customHeight="1" x14ac:dyDescent="0.25">
      <c r="B117" s="315" t="s">
        <v>262</v>
      </c>
      <c r="C117" s="270" t="s">
        <v>17</v>
      </c>
      <c r="D117" s="318"/>
      <c r="E117" s="318"/>
      <c r="F117" s="318"/>
      <c r="G117" s="318"/>
      <c r="H117" s="271"/>
      <c r="I117" s="270" t="s">
        <v>89</v>
      </c>
      <c r="J117" s="318"/>
      <c r="K117" s="270" t="s">
        <v>75</v>
      </c>
      <c r="L117" s="318"/>
      <c r="M117" s="302" t="s">
        <v>80</v>
      </c>
      <c r="N117" s="302" t="s">
        <v>81</v>
      </c>
      <c r="O117" s="302" t="s">
        <v>13</v>
      </c>
    </row>
    <row r="118" spans="1:15" s="78" customFormat="1" ht="17.25" customHeight="1" x14ac:dyDescent="0.25">
      <c r="B118" s="315"/>
      <c r="C118" s="266" t="s">
        <v>69</v>
      </c>
      <c r="D118" s="266"/>
      <c r="E118" s="266" t="s">
        <v>70</v>
      </c>
      <c r="F118" s="266"/>
      <c r="G118" s="266" t="s">
        <v>71</v>
      </c>
      <c r="H118" s="266"/>
      <c r="I118" s="301" t="s">
        <v>33</v>
      </c>
      <c r="J118" s="301" t="s">
        <v>34</v>
      </c>
      <c r="K118" s="302" t="s">
        <v>33</v>
      </c>
      <c r="L118" s="302" t="s">
        <v>34</v>
      </c>
      <c r="M118" s="303"/>
      <c r="N118" s="303"/>
      <c r="O118" s="303"/>
    </row>
    <row r="119" spans="1:15" s="78" customFormat="1" ht="17.25" customHeight="1" thickBot="1" x14ac:dyDescent="0.3">
      <c r="B119" s="322"/>
      <c r="C119" s="215" t="s">
        <v>33</v>
      </c>
      <c r="D119" s="215" t="s">
        <v>34</v>
      </c>
      <c r="E119" s="215" t="s">
        <v>33</v>
      </c>
      <c r="F119" s="215" t="s">
        <v>34</v>
      </c>
      <c r="G119" s="215" t="s">
        <v>33</v>
      </c>
      <c r="H119" s="215" t="s">
        <v>34</v>
      </c>
      <c r="I119" s="315"/>
      <c r="J119" s="315"/>
      <c r="K119" s="303"/>
      <c r="L119" s="303"/>
      <c r="M119" s="303"/>
      <c r="N119" s="303"/>
      <c r="O119" s="303"/>
    </row>
    <row r="120" spans="1:15" s="78" customFormat="1" x14ac:dyDescent="0.25">
      <c r="A120" s="302" t="s">
        <v>122</v>
      </c>
      <c r="B120" s="155" t="s">
        <v>6</v>
      </c>
      <c r="C120" s="153">
        <v>1887</v>
      </c>
      <c r="D120" s="153">
        <v>1990</v>
      </c>
      <c r="E120" s="153">
        <v>768</v>
      </c>
      <c r="F120" s="153">
        <v>882</v>
      </c>
      <c r="G120" s="153">
        <v>940</v>
      </c>
      <c r="H120" s="153">
        <v>1007</v>
      </c>
      <c r="I120" s="153">
        <v>3595</v>
      </c>
      <c r="J120" s="153">
        <v>3879</v>
      </c>
      <c r="K120" s="153">
        <v>173</v>
      </c>
      <c r="L120" s="153">
        <v>162</v>
      </c>
      <c r="M120" s="153">
        <v>3768</v>
      </c>
      <c r="N120" s="153">
        <v>4041</v>
      </c>
      <c r="O120" s="153">
        <v>7809</v>
      </c>
    </row>
    <row r="121" spans="1:15" s="78" customFormat="1" x14ac:dyDescent="0.25">
      <c r="A121" s="303"/>
      <c r="B121" s="60" t="s">
        <v>7</v>
      </c>
      <c r="C121" s="85">
        <v>786</v>
      </c>
      <c r="D121" s="85">
        <v>878</v>
      </c>
      <c r="E121" s="85">
        <v>325</v>
      </c>
      <c r="F121" s="85">
        <v>352</v>
      </c>
      <c r="G121" s="85">
        <v>239</v>
      </c>
      <c r="H121" s="85">
        <v>315</v>
      </c>
      <c r="I121" s="85">
        <v>1350</v>
      </c>
      <c r="J121" s="85">
        <v>1545</v>
      </c>
      <c r="K121" s="85">
        <v>15</v>
      </c>
      <c r="L121" s="85">
        <v>40</v>
      </c>
      <c r="M121" s="85">
        <v>1365</v>
      </c>
      <c r="N121" s="85">
        <v>1585</v>
      </c>
      <c r="O121" s="85">
        <v>2950</v>
      </c>
    </row>
    <row r="122" spans="1:15" s="78" customFormat="1" x14ac:dyDescent="0.25">
      <c r="A122" s="303"/>
      <c r="B122" s="60" t="s">
        <v>8</v>
      </c>
      <c r="C122" s="85">
        <v>821</v>
      </c>
      <c r="D122" s="85">
        <v>860</v>
      </c>
      <c r="E122" s="85">
        <v>314</v>
      </c>
      <c r="F122" s="85">
        <v>373</v>
      </c>
      <c r="G122" s="85">
        <v>91</v>
      </c>
      <c r="H122" s="85">
        <v>166</v>
      </c>
      <c r="I122" s="85">
        <v>1226</v>
      </c>
      <c r="J122" s="85">
        <v>1399</v>
      </c>
      <c r="K122" s="85">
        <v>6</v>
      </c>
      <c r="L122" s="85">
        <v>14</v>
      </c>
      <c r="M122" s="85">
        <v>1232</v>
      </c>
      <c r="N122" s="85">
        <v>1413</v>
      </c>
      <c r="O122" s="85">
        <v>2645</v>
      </c>
    </row>
    <row r="123" spans="1:15" s="78" customFormat="1" x14ac:dyDescent="0.25">
      <c r="A123" s="303"/>
      <c r="B123" s="60" t="s">
        <v>9</v>
      </c>
      <c r="C123" s="85">
        <v>573</v>
      </c>
      <c r="D123" s="85">
        <v>600</v>
      </c>
      <c r="E123" s="85">
        <v>230</v>
      </c>
      <c r="F123" s="85">
        <v>216</v>
      </c>
      <c r="G123" s="85">
        <v>153</v>
      </c>
      <c r="H123" s="85">
        <v>204</v>
      </c>
      <c r="I123" s="85">
        <v>956</v>
      </c>
      <c r="J123" s="85">
        <v>1020</v>
      </c>
      <c r="K123" s="85">
        <v>3</v>
      </c>
      <c r="L123" s="85">
        <v>8</v>
      </c>
      <c r="M123" s="85">
        <v>959</v>
      </c>
      <c r="N123" s="85">
        <v>1028</v>
      </c>
      <c r="O123" s="85">
        <v>1987</v>
      </c>
    </row>
    <row r="124" spans="1:15" s="78" customFormat="1" x14ac:dyDescent="0.25">
      <c r="A124" s="303"/>
      <c r="B124" s="60" t="s">
        <v>10</v>
      </c>
      <c r="C124" s="85">
        <v>188</v>
      </c>
      <c r="D124" s="85">
        <v>192</v>
      </c>
      <c r="E124" s="85">
        <v>67</v>
      </c>
      <c r="F124" s="85">
        <v>75</v>
      </c>
      <c r="G124" s="85">
        <v>43</v>
      </c>
      <c r="H124" s="85">
        <v>61</v>
      </c>
      <c r="I124" s="85">
        <v>298</v>
      </c>
      <c r="J124" s="85">
        <v>328</v>
      </c>
      <c r="K124" s="85">
        <v>5</v>
      </c>
      <c r="L124" s="85">
        <v>10</v>
      </c>
      <c r="M124" s="85">
        <v>303</v>
      </c>
      <c r="N124" s="85">
        <v>338</v>
      </c>
      <c r="O124" s="85">
        <v>641</v>
      </c>
    </row>
    <row r="125" spans="1:15" s="78" customFormat="1" ht="12.6" thickBot="1" x14ac:dyDescent="0.3">
      <c r="A125" s="308"/>
      <c r="B125" s="156" t="s">
        <v>13</v>
      </c>
      <c r="C125" s="139">
        <v>4255</v>
      </c>
      <c r="D125" s="139">
        <v>4520</v>
      </c>
      <c r="E125" s="139">
        <v>1704</v>
      </c>
      <c r="F125" s="139">
        <v>1898</v>
      </c>
      <c r="G125" s="139">
        <v>1466</v>
      </c>
      <c r="H125" s="139">
        <v>1753</v>
      </c>
      <c r="I125" s="139">
        <v>7425</v>
      </c>
      <c r="J125" s="139">
        <v>8171</v>
      </c>
      <c r="K125" s="139">
        <v>202</v>
      </c>
      <c r="L125" s="139">
        <v>234</v>
      </c>
      <c r="M125" s="139">
        <v>7627</v>
      </c>
      <c r="N125" s="139">
        <v>8405</v>
      </c>
      <c r="O125" s="139">
        <v>16032</v>
      </c>
    </row>
    <row r="126" spans="1:15" s="78" customFormat="1" x14ac:dyDescent="0.25"/>
    <row r="127" spans="1:15" s="78" customFormat="1" x14ac:dyDescent="0.25"/>
    <row r="128" spans="1:15" s="78" customFormat="1" x14ac:dyDescent="0.25"/>
    <row r="129" spans="1:15" s="78" customFormat="1" x14ac:dyDescent="0.25"/>
    <row r="130" spans="1:15" s="78" customFormat="1" ht="27" customHeight="1" x14ac:dyDescent="0.3">
      <c r="A130" s="319" t="s">
        <v>205</v>
      </c>
      <c r="B130" s="258"/>
      <c r="C130" s="258"/>
      <c r="D130" s="258"/>
      <c r="E130" s="258"/>
      <c r="F130" s="258"/>
      <c r="G130" s="258"/>
      <c r="H130" s="258"/>
      <c r="I130" s="258"/>
      <c r="J130" s="258"/>
      <c r="K130" s="258"/>
      <c r="L130" s="258"/>
      <c r="M130" s="258"/>
      <c r="N130" s="258"/>
      <c r="O130" s="258"/>
    </row>
    <row r="131" spans="1:15" s="78" customFormat="1" x14ac:dyDescent="0.25"/>
    <row r="132" spans="1:15" s="78" customFormat="1" ht="17.25" customHeight="1" x14ac:dyDescent="0.25">
      <c r="B132" s="315" t="s">
        <v>262</v>
      </c>
      <c r="C132" s="270" t="s">
        <v>17</v>
      </c>
      <c r="D132" s="318"/>
      <c r="E132" s="318"/>
      <c r="F132" s="318"/>
      <c r="G132" s="318"/>
      <c r="H132" s="271"/>
      <c r="I132" s="270" t="s">
        <v>89</v>
      </c>
      <c r="J132" s="318"/>
      <c r="K132" s="270" t="s">
        <v>75</v>
      </c>
      <c r="L132" s="318"/>
      <c r="M132" s="302" t="s">
        <v>80</v>
      </c>
      <c r="N132" s="302" t="s">
        <v>81</v>
      </c>
      <c r="O132" s="302" t="s">
        <v>13</v>
      </c>
    </row>
    <row r="133" spans="1:15" s="78" customFormat="1" ht="17.25" customHeight="1" x14ac:dyDescent="0.25">
      <c r="B133" s="315"/>
      <c r="C133" s="266" t="s">
        <v>69</v>
      </c>
      <c r="D133" s="266"/>
      <c r="E133" s="266" t="s">
        <v>70</v>
      </c>
      <c r="F133" s="266"/>
      <c r="G133" s="266" t="s">
        <v>71</v>
      </c>
      <c r="H133" s="266"/>
      <c r="I133" s="301" t="s">
        <v>33</v>
      </c>
      <c r="J133" s="301" t="s">
        <v>34</v>
      </c>
      <c r="K133" s="302" t="s">
        <v>33</v>
      </c>
      <c r="L133" s="302" t="s">
        <v>34</v>
      </c>
      <c r="M133" s="303"/>
      <c r="N133" s="303"/>
      <c r="O133" s="303"/>
    </row>
    <row r="134" spans="1:15" s="78" customFormat="1" ht="17.25" customHeight="1" thickBot="1" x14ac:dyDescent="0.3">
      <c r="B134" s="322"/>
      <c r="C134" s="215" t="s">
        <v>33</v>
      </c>
      <c r="D134" s="215" t="s">
        <v>34</v>
      </c>
      <c r="E134" s="215" t="s">
        <v>33</v>
      </c>
      <c r="F134" s="215" t="s">
        <v>34</v>
      </c>
      <c r="G134" s="215" t="s">
        <v>33</v>
      </c>
      <c r="H134" s="215" t="s">
        <v>34</v>
      </c>
      <c r="I134" s="315"/>
      <c r="J134" s="315"/>
      <c r="K134" s="303"/>
      <c r="L134" s="303"/>
      <c r="M134" s="303"/>
      <c r="N134" s="303"/>
      <c r="O134" s="303"/>
    </row>
    <row r="135" spans="1:15" s="78" customFormat="1" x14ac:dyDescent="0.25">
      <c r="A135" s="302" t="s">
        <v>122</v>
      </c>
      <c r="B135" s="155" t="s">
        <v>6</v>
      </c>
      <c r="C135" s="171">
        <v>0.94067796610169496</v>
      </c>
      <c r="D135" s="171">
        <v>0.93823668081093825</v>
      </c>
      <c r="E135" s="171">
        <v>0.78447395301327882</v>
      </c>
      <c r="F135" s="171">
        <v>0.78749999999999998</v>
      </c>
      <c r="G135" s="171">
        <v>0.8422939068100358</v>
      </c>
      <c r="H135" s="171">
        <v>0.8267651888341544</v>
      </c>
      <c r="I135" s="171">
        <v>0.87661545964398924</v>
      </c>
      <c r="J135" s="171">
        <v>0.86992599237497192</v>
      </c>
      <c r="K135" s="171">
        <v>0.83574879227053145</v>
      </c>
      <c r="L135" s="171">
        <v>0.81407035175879394</v>
      </c>
      <c r="M135" s="171">
        <v>0.87465181058495822</v>
      </c>
      <c r="N135" s="171">
        <v>0.86753971661657359</v>
      </c>
      <c r="O135" s="171">
        <v>0.87095694847200533</v>
      </c>
    </row>
    <row r="136" spans="1:15" s="78" customFormat="1" x14ac:dyDescent="0.25">
      <c r="A136" s="303"/>
      <c r="B136" s="60" t="s">
        <v>7</v>
      </c>
      <c r="C136" s="52">
        <v>0.87236403995560485</v>
      </c>
      <c r="D136" s="52">
        <v>0.87276341948310143</v>
      </c>
      <c r="E136" s="52">
        <v>0.67708333333333337</v>
      </c>
      <c r="F136" s="52">
        <v>0.66415094339622638</v>
      </c>
      <c r="G136" s="52">
        <v>0.69275362318840583</v>
      </c>
      <c r="H136" s="52">
        <v>0.70627802690582964</v>
      </c>
      <c r="I136" s="52">
        <v>0.78215527230590964</v>
      </c>
      <c r="J136" s="52">
        <v>0.77951564076690216</v>
      </c>
      <c r="K136" s="52">
        <v>0.44117647058823528</v>
      </c>
      <c r="L136" s="52">
        <v>0.68965517241379315</v>
      </c>
      <c r="M136" s="52">
        <v>0.77556818181818177</v>
      </c>
      <c r="N136" s="52">
        <v>0.77696078431372551</v>
      </c>
      <c r="O136" s="52">
        <v>0.77631578947368418</v>
      </c>
    </row>
    <row r="137" spans="1:15" s="78" customFormat="1" x14ac:dyDescent="0.25">
      <c r="A137" s="303"/>
      <c r="B137" s="60" t="s">
        <v>8</v>
      </c>
      <c r="C137" s="52">
        <v>0.7559852670349908</v>
      </c>
      <c r="D137" s="52">
        <v>0.75438596491228072</v>
      </c>
      <c r="E137" s="52">
        <v>0.42261103633916552</v>
      </c>
      <c r="F137" s="52">
        <v>0.45543345543345543</v>
      </c>
      <c r="G137" s="52">
        <v>0.43127962085308058</v>
      </c>
      <c r="H137" s="52">
        <v>0.49700598802395207</v>
      </c>
      <c r="I137" s="52">
        <v>0.60098039215686272</v>
      </c>
      <c r="J137" s="52">
        <v>0.61011774967291754</v>
      </c>
      <c r="K137" s="52">
        <v>0.46153846153846156</v>
      </c>
      <c r="L137" s="52">
        <v>0.77777777777777779</v>
      </c>
      <c r="M137" s="52">
        <v>0.60009741841207986</v>
      </c>
      <c r="N137" s="52">
        <v>0.61142362613587187</v>
      </c>
      <c r="O137" s="52">
        <v>0.60609532538955091</v>
      </c>
    </row>
    <row r="138" spans="1:15" s="78" customFormat="1" x14ac:dyDescent="0.25">
      <c r="A138" s="303"/>
      <c r="B138" s="60" t="s">
        <v>9</v>
      </c>
      <c r="C138" s="52">
        <v>0.70828182941903584</v>
      </c>
      <c r="D138" s="52">
        <v>0.73529411764705888</v>
      </c>
      <c r="E138" s="52">
        <v>0.6267029972752044</v>
      </c>
      <c r="F138" s="52">
        <v>0.56692913385826771</v>
      </c>
      <c r="G138" s="52">
        <v>0.6428571428571429</v>
      </c>
      <c r="H138" s="52">
        <v>0.73118279569892475</v>
      </c>
      <c r="I138" s="52">
        <v>0.67609618104667613</v>
      </c>
      <c r="J138" s="52">
        <v>0.69105691056910568</v>
      </c>
      <c r="K138" s="52">
        <v>0.42857142857142855</v>
      </c>
      <c r="L138" s="52">
        <v>0.47058823529411764</v>
      </c>
      <c r="M138" s="52">
        <v>0.67487684729064035</v>
      </c>
      <c r="N138" s="52">
        <v>0.68854655056932346</v>
      </c>
      <c r="O138" s="52">
        <v>0.68188057652711054</v>
      </c>
    </row>
    <row r="139" spans="1:15" s="78" customFormat="1" x14ac:dyDescent="0.25">
      <c r="A139" s="303"/>
      <c r="B139" s="60" t="s">
        <v>10</v>
      </c>
      <c r="C139" s="52">
        <v>0.7932489451476793</v>
      </c>
      <c r="D139" s="52">
        <v>0.75590551181102361</v>
      </c>
      <c r="E139" s="52">
        <v>0.62037037037037035</v>
      </c>
      <c r="F139" s="52">
        <v>0.5725190839694656</v>
      </c>
      <c r="G139" s="52">
        <v>0.50588235294117645</v>
      </c>
      <c r="H139" s="52">
        <v>0.63541666666666663</v>
      </c>
      <c r="I139" s="52">
        <v>0.69302325581395352</v>
      </c>
      <c r="J139" s="52">
        <v>0.68191268191268195</v>
      </c>
      <c r="K139" s="52">
        <v>0.41666666666666669</v>
      </c>
      <c r="L139" s="52">
        <v>0.76923076923076927</v>
      </c>
      <c r="M139" s="52">
        <v>0.68552036199095023</v>
      </c>
      <c r="N139" s="52">
        <v>0.68421052631578949</v>
      </c>
      <c r="O139" s="52">
        <v>0.68482905982905984</v>
      </c>
    </row>
    <row r="140" spans="1:15" s="78" customFormat="1" ht="12.6" thickBot="1" x14ac:dyDescent="0.3">
      <c r="A140" s="308"/>
      <c r="B140" s="156" t="s">
        <v>13</v>
      </c>
      <c r="C140" s="141">
        <v>0.84441357412184959</v>
      </c>
      <c r="D140" s="141">
        <v>0.84691774405096498</v>
      </c>
      <c r="E140" s="141">
        <v>0.63653343294732911</v>
      </c>
      <c r="F140" s="141">
        <v>0.63669909426366988</v>
      </c>
      <c r="G140" s="141">
        <v>0.73483709273182962</v>
      </c>
      <c r="H140" s="141">
        <v>0.73872734934681838</v>
      </c>
      <c r="I140" s="141">
        <v>0.76459684893419833</v>
      </c>
      <c r="J140" s="141">
        <v>0.7642877186418483</v>
      </c>
      <c r="K140" s="141">
        <v>0.73992673992673996</v>
      </c>
      <c r="L140" s="141">
        <v>0.76721311475409837</v>
      </c>
      <c r="M140" s="141">
        <v>0.76392227564102566</v>
      </c>
      <c r="N140" s="141">
        <v>0.76436886140414695</v>
      </c>
      <c r="O140" s="141">
        <v>0.76415633937082938</v>
      </c>
    </row>
    <row r="141" spans="1:15" s="78" customFormat="1" ht="12.6" thickBot="1" x14ac:dyDescent="0.3">
      <c r="M141" s="88"/>
      <c r="N141" s="88"/>
      <c r="O141" s="88"/>
    </row>
    <row r="142" spans="1:15" s="78" customFormat="1" x14ac:dyDescent="0.25">
      <c r="A142" s="302" t="s">
        <v>123</v>
      </c>
      <c r="B142" s="155" t="s">
        <v>6</v>
      </c>
      <c r="C142" s="171">
        <v>0.72857142857142854</v>
      </c>
      <c r="D142" s="171">
        <v>0.71476510067114096</v>
      </c>
      <c r="E142" s="171">
        <v>0.53008595988538687</v>
      </c>
      <c r="F142" s="171">
        <v>0.49329758713136729</v>
      </c>
      <c r="G142" s="171">
        <v>0.56972111553784865</v>
      </c>
      <c r="H142" s="171">
        <v>0.54581673306772904</v>
      </c>
      <c r="I142" s="171">
        <v>0.6344827586206897</v>
      </c>
      <c r="J142" s="171">
        <v>0.61229508196721316</v>
      </c>
      <c r="K142" s="171">
        <v>0.54545454545454541</v>
      </c>
      <c r="L142" s="171">
        <v>0.53846153846153844</v>
      </c>
      <c r="M142" s="171">
        <v>0.63202011735121544</v>
      </c>
      <c r="N142" s="171">
        <v>0.6107544141252006</v>
      </c>
      <c r="O142" s="171">
        <v>0.62115621156211565</v>
      </c>
    </row>
    <row r="143" spans="1:15" s="78" customFormat="1" x14ac:dyDescent="0.25">
      <c r="A143" s="303"/>
      <c r="B143" s="60" t="s">
        <v>7</v>
      </c>
      <c r="C143" s="52">
        <v>0.67260940032414906</v>
      </c>
      <c r="D143" s="52">
        <v>0.67772511848341233</v>
      </c>
      <c r="E143" s="52">
        <v>0.60912052117263848</v>
      </c>
      <c r="F143" s="52">
        <v>0.64820846905537455</v>
      </c>
      <c r="G143" s="52">
        <v>0.56914893617021278</v>
      </c>
      <c r="H143" s="52">
        <v>0.52941176470588236</v>
      </c>
      <c r="I143" s="52">
        <v>0.63758992805755399</v>
      </c>
      <c r="J143" s="52">
        <v>0.64507542147293695</v>
      </c>
      <c r="K143" s="52">
        <v>0.73770491803278693</v>
      </c>
      <c r="L143" s="52">
        <v>0.73417721518987344</v>
      </c>
      <c r="M143" s="52">
        <v>0.64279624893435638</v>
      </c>
      <c r="N143" s="52">
        <v>0.65091210613598671</v>
      </c>
      <c r="O143" s="52">
        <v>0.64691046658259777</v>
      </c>
    </row>
    <row r="144" spans="1:15" s="78" customFormat="1" x14ac:dyDescent="0.25">
      <c r="A144" s="303"/>
      <c r="B144" s="60" t="s">
        <v>8</v>
      </c>
      <c r="C144" s="52">
        <v>0.54652686762778502</v>
      </c>
      <c r="D144" s="52">
        <v>0.6020671834625323</v>
      </c>
      <c r="E144" s="52">
        <v>0.33260393873085337</v>
      </c>
      <c r="F144" s="52">
        <v>0.37231503579952269</v>
      </c>
      <c r="G144" s="52">
        <v>0.31736526946107785</v>
      </c>
      <c r="H144" s="52">
        <v>0.34649122807017546</v>
      </c>
      <c r="I144" s="52">
        <v>0.44844989185291995</v>
      </c>
      <c r="J144" s="52">
        <v>0.49331456720619282</v>
      </c>
      <c r="K144" s="52">
        <v>0.25</v>
      </c>
      <c r="L144" s="52">
        <v>0.66666666666666663</v>
      </c>
      <c r="M144" s="52">
        <v>0.44731182795698926</v>
      </c>
      <c r="N144" s="52">
        <v>0.49404344779257181</v>
      </c>
      <c r="O144" s="52">
        <v>0.4709425939050319</v>
      </c>
    </row>
    <row r="145" spans="1:15" s="78" customFormat="1" x14ac:dyDescent="0.25">
      <c r="A145" s="303"/>
      <c r="B145" s="60" t="s">
        <v>9</v>
      </c>
      <c r="C145" s="52">
        <v>0.50086655112651646</v>
      </c>
      <c r="D145" s="52">
        <v>0.47870528109028959</v>
      </c>
      <c r="E145" s="52">
        <v>0.47945205479452052</v>
      </c>
      <c r="F145" s="52">
        <v>0.55078125</v>
      </c>
      <c r="G145" s="52">
        <v>0.47706422018348627</v>
      </c>
      <c r="H145" s="52">
        <v>0.54666666666666663</v>
      </c>
      <c r="I145" s="52">
        <v>0.49281767955801103</v>
      </c>
      <c r="J145" s="52">
        <v>0.50755287009063443</v>
      </c>
      <c r="K145" s="52">
        <v>0.72727272727272729</v>
      </c>
      <c r="L145" s="52">
        <v>0.47368421052631576</v>
      </c>
      <c r="M145" s="52">
        <v>0.49563318777292575</v>
      </c>
      <c r="N145" s="52">
        <v>0.50691699604743079</v>
      </c>
      <c r="O145" s="52">
        <v>0.50155601659751037</v>
      </c>
    </row>
    <row r="146" spans="1:15" s="78" customFormat="1" x14ac:dyDescent="0.25">
      <c r="A146" s="303"/>
      <c r="B146" s="60" t="s">
        <v>10</v>
      </c>
      <c r="C146" s="52">
        <v>0.61235955056179781</v>
      </c>
      <c r="D146" s="52">
        <v>0.69369369369369371</v>
      </c>
      <c r="E146" s="52">
        <v>0.59782608695652173</v>
      </c>
      <c r="F146" s="52">
        <v>0.50505050505050508</v>
      </c>
      <c r="G146" s="52">
        <v>0.48749999999999999</v>
      </c>
      <c r="H146" s="52">
        <v>0.53398058252427183</v>
      </c>
      <c r="I146" s="52">
        <v>0.57999999999999996</v>
      </c>
      <c r="J146" s="52">
        <v>0.61084905660377353</v>
      </c>
      <c r="K146" s="52">
        <v>0.5</v>
      </c>
      <c r="L146" s="52">
        <v>0</v>
      </c>
      <c r="M146" s="52">
        <v>0.57909604519774016</v>
      </c>
      <c r="N146" s="52">
        <v>0.60655737704918034</v>
      </c>
      <c r="O146" s="52">
        <v>0.59411011523687585</v>
      </c>
    </row>
    <row r="147" spans="1:15" s="78" customFormat="1" ht="12.6" thickBot="1" x14ac:dyDescent="0.3">
      <c r="A147" s="308"/>
      <c r="B147" s="156" t="s">
        <v>13</v>
      </c>
      <c r="C147" s="141">
        <v>0.60779220779220777</v>
      </c>
      <c r="D147" s="141">
        <v>0.62446657183499288</v>
      </c>
      <c r="E147" s="141">
        <v>0.4803370786516854</v>
      </c>
      <c r="F147" s="141">
        <v>0.50206327372764792</v>
      </c>
      <c r="G147" s="141">
        <v>0.49559748427672956</v>
      </c>
      <c r="H147" s="141">
        <v>0.49183895538628947</v>
      </c>
      <c r="I147" s="141">
        <v>0.55270655270655267</v>
      </c>
      <c r="J147" s="141">
        <v>0.56663452266152359</v>
      </c>
      <c r="K147" s="141">
        <v>0.64102564102564108</v>
      </c>
      <c r="L147" s="141">
        <v>0.63909774436090228</v>
      </c>
      <c r="M147" s="141">
        <v>0.55476048499304309</v>
      </c>
      <c r="N147" s="141">
        <v>0.56844678450545316</v>
      </c>
      <c r="O147" s="141">
        <v>0.56179340999130356</v>
      </c>
    </row>
    <row r="148" spans="1:15" s="78" customFormat="1" x14ac:dyDescent="0.25">
      <c r="C148" s="90"/>
      <c r="D148" s="90"/>
      <c r="E148" s="90"/>
      <c r="F148" s="90"/>
      <c r="G148" s="90"/>
      <c r="H148" s="90"/>
      <c r="I148" s="90"/>
      <c r="J148" s="90"/>
      <c r="K148" s="90"/>
      <c r="L148" s="90"/>
      <c r="M148" s="90"/>
      <c r="N148" s="90"/>
      <c r="O148" s="90"/>
    </row>
    <row r="149" spans="1:15" s="78" customFormat="1" x14ac:dyDescent="0.25">
      <c r="C149" s="90"/>
    </row>
    <row r="150" spans="1:15" s="78" customFormat="1" x14ac:dyDescent="0.25"/>
    <row r="151" spans="1:15" s="78" customFormat="1" x14ac:dyDescent="0.25"/>
    <row r="152" spans="1:15" s="78" customFormat="1" x14ac:dyDescent="0.25"/>
    <row r="153" spans="1:15" s="78" customFormat="1" x14ac:dyDescent="0.25"/>
  </sheetData>
  <mergeCells count="74">
    <mergeCell ref="O132:O134"/>
    <mergeCell ref="E133:F133"/>
    <mergeCell ref="G133:H133"/>
    <mergeCell ref="L133:L134"/>
    <mergeCell ref="A12:H12"/>
    <mergeCell ref="A23:H23"/>
    <mergeCell ref="A37:H37"/>
    <mergeCell ref="A59:H59"/>
    <mergeCell ref="A130:O130"/>
    <mergeCell ref="O117:O119"/>
    <mergeCell ref="E118:F118"/>
    <mergeCell ref="G118:H118"/>
    <mergeCell ref="L118:L119"/>
    <mergeCell ref="N117:N119"/>
    <mergeCell ref="C118:D118"/>
    <mergeCell ref="I118:I119"/>
    <mergeCell ref="G39:G40"/>
    <mergeCell ref="H39:H40"/>
    <mergeCell ref="B14:B15"/>
    <mergeCell ref="C14:E14"/>
    <mergeCell ref="F14:F15"/>
    <mergeCell ref="G14:G15"/>
    <mergeCell ref="H14:H15"/>
    <mergeCell ref="H25:H26"/>
    <mergeCell ref="A16:A18"/>
    <mergeCell ref="B25:B26"/>
    <mergeCell ref="C25:E25"/>
    <mergeCell ref="F25:F26"/>
    <mergeCell ref="G25:G26"/>
    <mergeCell ref="I89:N89"/>
    <mergeCell ref="C89:H89"/>
    <mergeCell ref="N90:N91"/>
    <mergeCell ref="C90:E90"/>
    <mergeCell ref="A27:A32"/>
    <mergeCell ref="A48:A53"/>
    <mergeCell ref="A41:A46"/>
    <mergeCell ref="B90:B91"/>
    <mergeCell ref="B62:B63"/>
    <mergeCell ref="C61:H61"/>
    <mergeCell ref="A87:N87"/>
    <mergeCell ref="M39:M40"/>
    <mergeCell ref="B39:B40"/>
    <mergeCell ref="C39:E39"/>
    <mergeCell ref="H62:H63"/>
    <mergeCell ref="F39:F40"/>
    <mergeCell ref="C62:E62"/>
    <mergeCell ref="F62:F63"/>
    <mergeCell ref="G62:G63"/>
    <mergeCell ref="H90:H91"/>
    <mergeCell ref="A120:A125"/>
    <mergeCell ref="C117:H117"/>
    <mergeCell ref="A142:A147"/>
    <mergeCell ref="A135:A140"/>
    <mergeCell ref="F90:F91"/>
    <mergeCell ref="I90:K90"/>
    <mergeCell ref="L90:L91"/>
    <mergeCell ref="I117:J117"/>
    <mergeCell ref="K117:L117"/>
    <mergeCell ref="C132:H132"/>
    <mergeCell ref="I132:J132"/>
    <mergeCell ref="K132:L132"/>
    <mergeCell ref="J118:J119"/>
    <mergeCell ref="K118:K119"/>
    <mergeCell ref="M90:M91"/>
    <mergeCell ref="G90:G91"/>
    <mergeCell ref="B132:B134"/>
    <mergeCell ref="B117:B119"/>
    <mergeCell ref="N132:N134"/>
    <mergeCell ref="C133:D133"/>
    <mergeCell ref="I133:I134"/>
    <mergeCell ref="J133:J134"/>
    <mergeCell ref="K133:K134"/>
    <mergeCell ref="M117:M119"/>
    <mergeCell ref="M132:M134"/>
  </mergeCells>
  <pageMargins left="0.70866141732283472" right="0.70866141732283472" top="0.74803149606299213" bottom="0.74803149606299213" header="0.31496062992125984" footer="0.31496062992125984"/>
  <pageSetup paperSize="8" scale="95" orientation="landscape" r:id="rId1"/>
  <rowBreaks count="2" manualBreakCount="2">
    <brk id="57" max="17" man="1"/>
    <brk id="113" max="17" man="1"/>
  </rowBreaks>
  <colBreaks count="1" manualBreakCount="1">
    <brk id="1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tabColor rgb="FF660066"/>
  </sheetPr>
  <dimension ref="A1:W166"/>
  <sheetViews>
    <sheetView zoomScaleNormal="100" zoomScaleSheetLayoutView="30" workbookViewId="0"/>
  </sheetViews>
  <sheetFormatPr defaultColWidth="9.33203125" defaultRowHeight="12" x14ac:dyDescent="0.25"/>
  <cols>
    <col min="1" max="1" width="10.33203125" style="65" customWidth="1"/>
    <col min="2" max="2" width="41.5546875" style="5" customWidth="1"/>
    <col min="3" max="15" width="9.6640625" style="5" customWidth="1"/>
    <col min="16" max="17" width="11.44140625" style="5" customWidth="1"/>
    <col min="18" max="18" width="10.6640625" style="5" customWidth="1"/>
    <col min="19" max="19" width="12.44140625" style="5" customWidth="1"/>
    <col min="20" max="20" width="11.6640625" style="5" customWidth="1"/>
    <col min="21" max="21" width="12.5546875" style="5" customWidth="1"/>
    <col min="22" max="22" width="12" style="5" customWidth="1"/>
    <col min="23" max="23" width="11.44140625" style="5" customWidth="1"/>
    <col min="24" max="24" width="10.6640625" style="5" customWidth="1"/>
    <col min="25" max="25" width="11.33203125" style="5" bestFit="1" customWidth="1"/>
    <col min="26" max="26" width="10.6640625" style="5" bestFit="1" customWidth="1"/>
    <col min="27" max="27" width="11.44140625" style="5" bestFit="1" customWidth="1"/>
    <col min="28" max="28" width="10.6640625" style="5" bestFit="1" customWidth="1"/>
    <col min="29" max="29" width="12" style="5" bestFit="1" customWidth="1"/>
    <col min="30" max="31" width="11.44140625" style="5" bestFit="1" customWidth="1"/>
    <col min="32" max="32" width="10.6640625" style="5" bestFit="1" customWidth="1"/>
    <col min="33" max="33" width="12.44140625" style="5" bestFit="1" customWidth="1"/>
    <col min="34" max="34" width="11.6640625" style="5" bestFit="1" customWidth="1"/>
    <col min="35" max="35" width="11.5546875" style="5" bestFit="1" customWidth="1"/>
    <col min="36" max="36" width="11" style="5" bestFit="1" customWidth="1"/>
    <col min="37" max="37" width="11.44140625" style="5" bestFit="1" customWidth="1"/>
    <col min="38" max="38" width="10.6640625" style="5" bestFit="1" customWidth="1"/>
    <col min="39" max="39" width="10.44140625" style="5" bestFit="1" customWidth="1"/>
    <col min="40" max="40" width="9.6640625" style="5" bestFit="1" customWidth="1"/>
    <col min="41" max="41" width="11.33203125" style="5" bestFit="1" customWidth="1"/>
    <col min="42" max="42" width="10.6640625" style="5" bestFit="1" customWidth="1"/>
    <col min="43" max="43" width="11.33203125" style="5" bestFit="1" customWidth="1"/>
    <col min="44" max="44" width="10.6640625" style="5" bestFit="1" customWidth="1"/>
    <col min="45" max="45" width="12" style="5" bestFit="1" customWidth="1"/>
    <col min="46" max="47" width="11.44140625" style="5" bestFit="1" customWidth="1"/>
    <col min="48" max="48" width="10.6640625" style="5" bestFit="1" customWidth="1"/>
    <col min="49" max="49" width="12.44140625" style="5" bestFit="1" customWidth="1"/>
    <col min="50" max="50" width="11.6640625" style="5" bestFit="1" customWidth="1"/>
    <col min="51" max="51" width="9.6640625" style="5" bestFit="1" customWidth="1"/>
    <col min="52" max="16384" width="9.33203125" style="5"/>
  </cols>
  <sheetData>
    <row r="1" spans="1:8" ht="15.6" x14ac:dyDescent="0.3">
      <c r="A1" s="57" t="s">
        <v>86</v>
      </c>
    </row>
    <row r="2" spans="1:8" x14ac:dyDescent="0.25">
      <c r="A2" s="5"/>
    </row>
    <row r="3" spans="1:8" s="65" customFormat="1" x14ac:dyDescent="0.25">
      <c r="A3" s="55" t="s">
        <v>124</v>
      </c>
    </row>
    <row r="4" spans="1:8" s="65" customFormat="1" x14ac:dyDescent="0.25">
      <c r="A4" s="130" t="s">
        <v>162</v>
      </c>
    </row>
    <row r="5" spans="1:8" s="65" customFormat="1" x14ac:dyDescent="0.25">
      <c r="A5" s="71" t="s">
        <v>128</v>
      </c>
    </row>
    <row r="6" spans="1:8" s="65" customFormat="1" x14ac:dyDescent="0.25"/>
    <row r="7" spans="1:8" s="65" customFormat="1" ht="13.8" x14ac:dyDescent="0.3">
      <c r="A7" s="97" t="s">
        <v>130</v>
      </c>
    </row>
    <row r="8" spans="1:8" s="65" customFormat="1" x14ac:dyDescent="0.25">
      <c r="A8" s="106" t="s">
        <v>101</v>
      </c>
    </row>
    <row r="9" spans="1:8" s="65" customFormat="1" x14ac:dyDescent="0.25">
      <c r="A9" s="71"/>
    </row>
    <row r="10" spans="1:8" s="72" customFormat="1" x14ac:dyDescent="0.25">
      <c r="A10" s="73"/>
    </row>
    <row r="11" spans="1:8" s="72" customFormat="1" x14ac:dyDescent="0.25">
      <c r="A11" s="73"/>
    </row>
    <row r="12" spans="1:8" ht="13.8" x14ac:dyDescent="0.3">
      <c r="A12" s="74" t="s">
        <v>180</v>
      </c>
    </row>
    <row r="14" spans="1:8" ht="17.25" customHeight="1" x14ac:dyDescent="0.25">
      <c r="B14" s="266" t="s">
        <v>84</v>
      </c>
      <c r="C14" s="265" t="s">
        <v>17</v>
      </c>
      <c r="D14" s="265"/>
      <c r="E14" s="265"/>
      <c r="F14" s="266" t="s">
        <v>89</v>
      </c>
      <c r="G14" s="266" t="s">
        <v>24</v>
      </c>
      <c r="H14" s="266" t="s">
        <v>13</v>
      </c>
    </row>
    <row r="15" spans="1:8" ht="17.25" customHeight="1" thickBot="1" x14ac:dyDescent="0.3">
      <c r="B15" s="266"/>
      <c r="C15" s="132" t="s">
        <v>69</v>
      </c>
      <c r="D15" s="132" t="s">
        <v>70</v>
      </c>
      <c r="E15" s="132" t="s">
        <v>71</v>
      </c>
      <c r="F15" s="266"/>
      <c r="G15" s="266"/>
      <c r="H15" s="266"/>
    </row>
    <row r="16" spans="1:8" ht="13.5" customHeight="1" x14ac:dyDescent="0.25">
      <c r="A16" s="302" t="s">
        <v>122</v>
      </c>
      <c r="B16" s="155" t="s">
        <v>270</v>
      </c>
      <c r="C16" s="154">
        <v>10376</v>
      </c>
      <c r="D16" s="154">
        <v>5658</v>
      </c>
      <c r="E16" s="154">
        <v>4368</v>
      </c>
      <c r="F16" s="154">
        <v>20402</v>
      </c>
      <c r="G16" s="154">
        <v>578</v>
      </c>
      <c r="H16" s="160">
        <v>20980</v>
      </c>
    </row>
    <row r="17" spans="1:23" ht="13.5" customHeight="1" x14ac:dyDescent="0.25">
      <c r="A17" s="303"/>
      <c r="B17" s="60" t="s">
        <v>271</v>
      </c>
      <c r="C17" s="51">
        <v>448</v>
      </c>
      <c r="D17" s="51">
        <v>804</v>
      </c>
      <c r="E17" s="51">
        <v>376</v>
      </c>
      <c r="F17" s="51">
        <v>1628</v>
      </c>
      <c r="G17" s="51">
        <v>69</v>
      </c>
      <c r="H17" s="61">
        <v>1697</v>
      </c>
    </row>
    <row r="18" spans="1:23" s="65" customFormat="1" ht="13.5" customHeight="1" thickBot="1" x14ac:dyDescent="0.3">
      <c r="A18" s="308"/>
      <c r="B18" s="156" t="s">
        <v>263</v>
      </c>
      <c r="C18" s="141">
        <v>4.3176561295296838E-2</v>
      </c>
      <c r="D18" s="141">
        <v>0.14209968186638389</v>
      </c>
      <c r="E18" s="141">
        <v>8.608058608058608E-2</v>
      </c>
      <c r="F18" s="141">
        <v>7.979609842172336E-2</v>
      </c>
      <c r="G18" s="141">
        <v>0.11937716262975778</v>
      </c>
      <c r="H18" s="141">
        <v>8.0886558627264057E-2</v>
      </c>
    </row>
    <row r="19" spans="1:23" s="65" customFormat="1" x14ac:dyDescent="0.25">
      <c r="B19" s="71"/>
    </row>
    <row r="21" spans="1:23" s="78" customFormat="1" x14ac:dyDescent="0.25"/>
    <row r="22" spans="1:23" s="78" customFormat="1" x14ac:dyDescent="0.25"/>
    <row r="23" spans="1:23" ht="13.8" x14ac:dyDescent="0.3">
      <c r="A23" s="59" t="s">
        <v>181</v>
      </c>
    </row>
    <row r="24" spans="1:23" x14ac:dyDescent="0.25">
      <c r="J24" s="325"/>
      <c r="K24" s="325"/>
      <c r="L24" s="325"/>
      <c r="M24" s="325"/>
      <c r="N24" s="325"/>
      <c r="O24" s="325"/>
    </row>
    <row r="25" spans="1:23" ht="17.25" customHeight="1" x14ac:dyDescent="0.25">
      <c r="B25" s="266" t="s">
        <v>260</v>
      </c>
      <c r="C25" s="265" t="s">
        <v>17</v>
      </c>
      <c r="D25" s="265"/>
      <c r="E25" s="265"/>
      <c r="F25" s="266" t="s">
        <v>89</v>
      </c>
      <c r="G25" s="266" t="s">
        <v>24</v>
      </c>
      <c r="H25" s="266" t="s">
        <v>13</v>
      </c>
      <c r="I25" s="7"/>
      <c r="J25" s="80"/>
      <c r="K25" s="80"/>
      <c r="L25" s="80"/>
      <c r="M25" s="80"/>
      <c r="N25" s="80"/>
      <c r="O25" s="80"/>
      <c r="P25" s="7"/>
      <c r="Q25" s="7"/>
      <c r="R25" s="7"/>
      <c r="S25" s="7"/>
    </row>
    <row r="26" spans="1:23" ht="17.25" customHeight="1" thickBot="1" x14ac:dyDescent="0.3">
      <c r="B26" s="266"/>
      <c r="C26" s="132" t="s">
        <v>69</v>
      </c>
      <c r="D26" s="132" t="s">
        <v>70</v>
      </c>
      <c r="E26" s="132" t="s">
        <v>71</v>
      </c>
      <c r="F26" s="266"/>
      <c r="G26" s="266"/>
      <c r="H26" s="266"/>
      <c r="I26" s="7"/>
      <c r="J26" s="80"/>
      <c r="K26" s="80"/>
      <c r="L26" s="80"/>
      <c r="M26" s="80"/>
      <c r="N26" s="80"/>
      <c r="O26" s="80"/>
      <c r="P26" s="7"/>
      <c r="Q26" s="35"/>
      <c r="R26" s="35"/>
      <c r="S26" s="35"/>
      <c r="T26" s="66"/>
      <c r="U26" s="66"/>
      <c r="V26" s="66"/>
      <c r="W26" s="66"/>
    </row>
    <row r="27" spans="1:23" x14ac:dyDescent="0.25">
      <c r="A27" s="302" t="s">
        <v>122</v>
      </c>
      <c r="B27" s="155" t="s">
        <v>6</v>
      </c>
      <c r="C27" s="153">
        <v>45</v>
      </c>
      <c r="D27" s="153">
        <v>144</v>
      </c>
      <c r="E27" s="153">
        <v>93</v>
      </c>
      <c r="F27" s="153">
        <v>282</v>
      </c>
      <c r="G27" s="153">
        <v>23</v>
      </c>
      <c r="H27" s="153">
        <v>305</v>
      </c>
      <c r="I27" s="7"/>
      <c r="J27" s="80"/>
      <c r="K27" s="80"/>
      <c r="L27" s="80"/>
      <c r="M27" s="80"/>
      <c r="N27" s="80"/>
      <c r="O27" s="80"/>
      <c r="P27" s="7"/>
    </row>
    <row r="28" spans="1:23" s="8" customFormat="1" x14ac:dyDescent="0.25">
      <c r="A28" s="303"/>
      <c r="B28" s="60" t="s">
        <v>7</v>
      </c>
      <c r="C28" s="85">
        <v>101</v>
      </c>
      <c r="D28" s="85">
        <v>131</v>
      </c>
      <c r="E28" s="85">
        <v>79</v>
      </c>
      <c r="F28" s="85">
        <v>311</v>
      </c>
      <c r="G28" s="85">
        <v>20</v>
      </c>
      <c r="H28" s="85">
        <v>331</v>
      </c>
      <c r="I28" s="35"/>
      <c r="J28" s="80"/>
      <c r="K28" s="80"/>
      <c r="L28" s="80"/>
      <c r="M28" s="80"/>
      <c r="N28" s="80"/>
      <c r="O28" s="80"/>
      <c r="P28" s="35"/>
    </row>
    <row r="29" spans="1:23" x14ac:dyDescent="0.25">
      <c r="A29" s="303"/>
      <c r="B29" s="60" t="s">
        <v>8</v>
      </c>
      <c r="C29" s="85">
        <v>181</v>
      </c>
      <c r="D29" s="85">
        <v>389</v>
      </c>
      <c r="E29" s="85">
        <v>115</v>
      </c>
      <c r="F29" s="85">
        <v>685</v>
      </c>
      <c r="G29" s="85">
        <v>9</v>
      </c>
      <c r="H29" s="85">
        <v>694</v>
      </c>
      <c r="I29" s="7"/>
      <c r="J29" s="80"/>
      <c r="K29" s="80"/>
      <c r="L29" s="80"/>
      <c r="M29" s="80"/>
      <c r="N29" s="80"/>
      <c r="O29" s="80"/>
      <c r="P29" s="7"/>
    </row>
    <row r="30" spans="1:23" s="65" customFormat="1" x14ac:dyDescent="0.25">
      <c r="A30" s="303"/>
      <c r="B30" s="60" t="s">
        <v>9</v>
      </c>
      <c r="C30" s="85">
        <v>112</v>
      </c>
      <c r="D30" s="85">
        <v>94</v>
      </c>
      <c r="E30" s="85">
        <v>59</v>
      </c>
      <c r="F30" s="85">
        <v>265</v>
      </c>
      <c r="G30" s="85">
        <v>12</v>
      </c>
      <c r="H30" s="85">
        <v>277</v>
      </c>
      <c r="I30" s="7"/>
      <c r="J30" s="80"/>
      <c r="K30" s="80"/>
      <c r="L30" s="80"/>
      <c r="M30" s="80"/>
      <c r="N30" s="80"/>
      <c r="O30" s="80"/>
      <c r="P30" s="7"/>
    </row>
    <row r="31" spans="1:23" s="65" customFormat="1" x14ac:dyDescent="0.25">
      <c r="A31" s="303"/>
      <c r="B31" s="60" t="s">
        <v>10</v>
      </c>
      <c r="C31" s="85">
        <v>9</v>
      </c>
      <c r="D31" s="85">
        <v>46</v>
      </c>
      <c r="E31" s="85">
        <v>30</v>
      </c>
      <c r="F31" s="85">
        <v>85</v>
      </c>
      <c r="G31" s="85">
        <v>5</v>
      </c>
      <c r="H31" s="85">
        <v>90</v>
      </c>
      <c r="I31" s="7"/>
      <c r="J31" s="80"/>
      <c r="K31" s="80"/>
      <c r="L31" s="80"/>
      <c r="M31" s="80"/>
      <c r="N31" s="80"/>
      <c r="O31" s="80"/>
      <c r="P31" s="7"/>
    </row>
    <row r="32" spans="1:23" s="65" customFormat="1" ht="12.6" thickBot="1" x14ac:dyDescent="0.3">
      <c r="A32" s="308"/>
      <c r="B32" s="156" t="s">
        <v>13</v>
      </c>
      <c r="C32" s="139">
        <v>448</v>
      </c>
      <c r="D32" s="139">
        <v>804</v>
      </c>
      <c r="E32" s="139">
        <v>376</v>
      </c>
      <c r="F32" s="139">
        <v>1628</v>
      </c>
      <c r="G32" s="139">
        <v>69</v>
      </c>
      <c r="H32" s="139">
        <v>1697</v>
      </c>
      <c r="I32" s="7"/>
      <c r="J32" s="80"/>
      <c r="K32" s="80"/>
      <c r="L32" s="80"/>
      <c r="M32" s="80"/>
      <c r="N32" s="80"/>
      <c r="O32" s="80"/>
      <c r="P32" s="7"/>
    </row>
    <row r="33" spans="1:19" s="65" customFormat="1" x14ac:dyDescent="0.25">
      <c r="C33" s="7"/>
      <c r="D33" s="7"/>
      <c r="E33" s="7"/>
      <c r="F33" s="7"/>
      <c r="G33" s="7"/>
      <c r="H33" s="7"/>
      <c r="I33" s="7"/>
      <c r="J33" s="94"/>
      <c r="K33" s="94"/>
      <c r="L33" s="94"/>
      <c r="M33" s="94"/>
      <c r="N33" s="94"/>
      <c r="O33" s="94"/>
      <c r="P33" s="7"/>
      <c r="Q33" s="7"/>
      <c r="R33" s="7"/>
      <c r="S33" s="7"/>
    </row>
    <row r="34" spans="1:19" s="65" customFormat="1" x14ac:dyDescent="0.25">
      <c r="C34" s="7"/>
      <c r="D34" s="7"/>
      <c r="E34" s="7"/>
      <c r="F34" s="7"/>
      <c r="G34" s="7"/>
      <c r="H34" s="7"/>
      <c r="I34" s="7"/>
      <c r="J34" s="69"/>
      <c r="K34" s="69"/>
      <c r="L34" s="69"/>
      <c r="M34" s="69"/>
      <c r="N34" s="69"/>
      <c r="O34" s="69"/>
      <c r="P34" s="7"/>
      <c r="Q34" s="7"/>
      <c r="R34" s="7"/>
      <c r="S34" s="7"/>
    </row>
    <row r="35" spans="1:19" s="78" customFormat="1" x14ac:dyDescent="0.25">
      <c r="C35" s="7"/>
      <c r="D35" s="7"/>
      <c r="E35" s="7"/>
      <c r="F35" s="7"/>
      <c r="G35" s="7"/>
      <c r="H35" s="7"/>
      <c r="I35" s="7"/>
      <c r="J35" s="7"/>
      <c r="K35" s="7"/>
      <c r="L35" s="7"/>
      <c r="M35" s="7"/>
      <c r="N35" s="7"/>
      <c r="O35" s="7"/>
      <c r="P35" s="7"/>
      <c r="Q35" s="7"/>
      <c r="R35" s="7"/>
      <c r="S35" s="7"/>
    </row>
    <row r="36" spans="1:19" s="78" customFormat="1" x14ac:dyDescent="0.25">
      <c r="C36" s="7"/>
      <c r="D36" s="7"/>
      <c r="E36" s="7"/>
      <c r="F36" s="7"/>
      <c r="G36" s="7"/>
      <c r="H36" s="7"/>
      <c r="I36" s="7"/>
      <c r="J36" s="7"/>
      <c r="K36" s="7"/>
      <c r="L36" s="7"/>
      <c r="M36" s="7"/>
      <c r="N36" s="7"/>
      <c r="O36" s="7"/>
      <c r="P36" s="7"/>
      <c r="Q36" s="7"/>
      <c r="R36" s="7"/>
      <c r="S36" s="7"/>
    </row>
    <row r="37" spans="1:19" ht="28.95" customHeight="1" x14ac:dyDescent="0.3">
      <c r="A37" s="326" t="s">
        <v>206</v>
      </c>
      <c r="B37" s="327"/>
      <c r="C37" s="327"/>
      <c r="D37" s="327"/>
      <c r="E37" s="327"/>
      <c r="F37" s="327"/>
      <c r="G37" s="327"/>
      <c r="H37" s="327"/>
      <c r="S37" s="7"/>
    </row>
    <row r="38" spans="1:19" x14ac:dyDescent="0.25">
      <c r="S38" s="7"/>
    </row>
    <row r="39" spans="1:19" ht="17.25" customHeight="1" x14ac:dyDescent="0.25">
      <c r="B39" s="266" t="s">
        <v>260</v>
      </c>
      <c r="C39" s="265" t="s">
        <v>17</v>
      </c>
      <c r="D39" s="265"/>
      <c r="E39" s="265"/>
      <c r="F39" s="266" t="s">
        <v>89</v>
      </c>
      <c r="G39" s="266" t="s">
        <v>24</v>
      </c>
      <c r="H39" s="266" t="s">
        <v>13</v>
      </c>
    </row>
    <row r="40" spans="1:19" ht="17.25" customHeight="1" thickBot="1" x14ac:dyDescent="0.3">
      <c r="B40" s="266"/>
      <c r="C40" s="132" t="s">
        <v>69</v>
      </c>
      <c r="D40" s="132" t="s">
        <v>70</v>
      </c>
      <c r="E40" s="132" t="s">
        <v>71</v>
      </c>
      <c r="F40" s="266"/>
      <c r="G40" s="266"/>
      <c r="H40" s="266"/>
    </row>
    <row r="41" spans="1:19" x14ac:dyDescent="0.25">
      <c r="A41" s="302" t="s">
        <v>122</v>
      </c>
      <c r="B41" s="153" t="s">
        <v>6</v>
      </c>
      <c r="C41" s="171">
        <v>1.090380421613763E-2</v>
      </c>
      <c r="D41" s="171">
        <v>6.8604097189137681E-2</v>
      </c>
      <c r="E41" s="171">
        <v>3.9845758354755782E-2</v>
      </c>
      <c r="F41" s="171">
        <v>3.2943925233644859E-2</v>
      </c>
      <c r="G41" s="171">
        <v>5.6650246305418719E-2</v>
      </c>
      <c r="H41" s="171">
        <v>3.4017399063127368E-2</v>
      </c>
      <c r="I41" s="90"/>
      <c r="J41" s="68"/>
      <c r="K41" s="90"/>
      <c r="L41" s="90"/>
      <c r="M41" s="90"/>
      <c r="N41" s="90"/>
      <c r="O41" s="90"/>
    </row>
    <row r="42" spans="1:19" x14ac:dyDescent="0.25">
      <c r="A42" s="303"/>
      <c r="B42" s="85" t="s">
        <v>7</v>
      </c>
      <c r="C42" s="211">
        <v>5.2962768746722601E-2</v>
      </c>
      <c r="D42" s="211">
        <v>0.12970297029702971</v>
      </c>
      <c r="E42" s="211">
        <v>9.9873577749683945E-2</v>
      </c>
      <c r="F42" s="211">
        <v>8.387270765911542E-2</v>
      </c>
      <c r="G42" s="211">
        <v>0.21739130434782608</v>
      </c>
      <c r="H42" s="52">
        <v>8.7105263157894741E-2</v>
      </c>
      <c r="I42" s="90"/>
      <c r="J42" s="90"/>
      <c r="K42" s="90"/>
      <c r="L42" s="90"/>
      <c r="M42" s="90"/>
      <c r="N42" s="90"/>
      <c r="O42" s="90"/>
    </row>
    <row r="43" spans="1:19" x14ac:dyDescent="0.25">
      <c r="A43" s="303"/>
      <c r="B43" s="85" t="s">
        <v>8</v>
      </c>
      <c r="C43" s="211">
        <v>8.1311769991015276E-2</v>
      </c>
      <c r="D43" s="211">
        <v>0.24903969270166454</v>
      </c>
      <c r="E43" s="211">
        <v>0.21100917431192662</v>
      </c>
      <c r="F43" s="211">
        <v>0.15808908377567504</v>
      </c>
      <c r="G43" s="211">
        <v>0.29032258064516131</v>
      </c>
      <c r="H43" s="52">
        <v>0.15902841429880843</v>
      </c>
      <c r="I43" s="90"/>
      <c r="J43" s="90"/>
      <c r="K43" s="90"/>
      <c r="L43" s="90"/>
      <c r="M43" s="90"/>
      <c r="N43" s="90"/>
      <c r="O43" s="90"/>
    </row>
    <row r="44" spans="1:19" x14ac:dyDescent="0.25">
      <c r="A44" s="303"/>
      <c r="B44" s="85" t="s">
        <v>9</v>
      </c>
      <c r="C44" s="211">
        <v>6.892307692307692E-2</v>
      </c>
      <c r="D44" s="211">
        <v>0.12566844919786097</v>
      </c>
      <c r="E44" s="211">
        <v>0.11411992263056092</v>
      </c>
      <c r="F44" s="211">
        <v>9.1695501730103809E-2</v>
      </c>
      <c r="G44" s="211">
        <v>0.5</v>
      </c>
      <c r="H44" s="52">
        <v>9.5058339052848315E-2</v>
      </c>
      <c r="I44" s="90"/>
      <c r="J44" s="90"/>
      <c r="K44" s="90"/>
      <c r="L44" s="90"/>
      <c r="M44" s="90"/>
      <c r="N44" s="90"/>
      <c r="O44" s="90"/>
    </row>
    <row r="45" spans="1:19" s="65" customFormat="1" x14ac:dyDescent="0.25">
      <c r="A45" s="303"/>
      <c r="B45" s="85" t="s">
        <v>10</v>
      </c>
      <c r="C45" s="211">
        <v>1.8329938900203666E-2</v>
      </c>
      <c r="D45" s="211">
        <v>0.19246861924686193</v>
      </c>
      <c r="E45" s="211">
        <v>0.16574585635359115</v>
      </c>
      <c r="F45" s="211">
        <v>9.3304061470911082E-2</v>
      </c>
      <c r="G45" s="211">
        <v>0.2</v>
      </c>
      <c r="H45" s="52">
        <v>9.6153846153846159E-2</v>
      </c>
      <c r="I45" s="90"/>
      <c r="J45" s="90"/>
      <c r="K45" s="90"/>
      <c r="L45" s="90"/>
      <c r="M45" s="90"/>
      <c r="N45" s="90"/>
      <c r="O45" s="90"/>
    </row>
    <row r="46" spans="1:19" s="65" customFormat="1" ht="12.6" thickBot="1" x14ac:dyDescent="0.3">
      <c r="A46" s="308"/>
      <c r="B46" s="139" t="s">
        <v>13</v>
      </c>
      <c r="C46" s="141">
        <v>4.3176561295296838E-2</v>
      </c>
      <c r="D46" s="141">
        <v>0.14209968186638389</v>
      </c>
      <c r="E46" s="141">
        <v>8.608058608058608E-2</v>
      </c>
      <c r="F46" s="141">
        <v>7.979609842172336E-2</v>
      </c>
      <c r="G46" s="141">
        <v>0.11937716262975778</v>
      </c>
      <c r="H46" s="141">
        <v>8.0886558627264057E-2</v>
      </c>
      <c r="J46" s="90"/>
      <c r="K46" s="90"/>
      <c r="L46" s="90"/>
      <c r="M46" s="90"/>
      <c r="N46" s="90"/>
      <c r="O46" s="90"/>
    </row>
    <row r="47" spans="1:19" s="65" customFormat="1" ht="12.6" thickBot="1" x14ac:dyDescent="0.3">
      <c r="B47" s="13"/>
      <c r="I47" s="90"/>
      <c r="J47" s="88"/>
      <c r="K47" s="88"/>
      <c r="L47" s="88"/>
      <c r="M47" s="88"/>
      <c r="N47" s="88"/>
      <c r="O47" s="88"/>
    </row>
    <row r="48" spans="1:19" s="78" customFormat="1" x14ac:dyDescent="0.25">
      <c r="A48" s="302" t="s">
        <v>123</v>
      </c>
      <c r="B48" s="153" t="s">
        <v>6</v>
      </c>
      <c r="C48" s="171">
        <v>1.8166089965397925E-2</v>
      </c>
      <c r="D48" s="171">
        <v>0.11218836565096953</v>
      </c>
      <c r="E48" s="171">
        <v>7.370517928286853E-2</v>
      </c>
      <c r="F48" s="171">
        <v>5.8403361344537816E-2</v>
      </c>
      <c r="G48" s="171">
        <v>6.7796610169491525E-2</v>
      </c>
      <c r="H48" s="171">
        <v>5.8630586305863056E-2</v>
      </c>
      <c r="I48" s="90"/>
      <c r="J48" s="88"/>
      <c r="K48" s="88"/>
      <c r="L48" s="88"/>
      <c r="M48" s="88"/>
      <c r="N48" s="88"/>
      <c r="O48" s="88"/>
    </row>
    <row r="49" spans="1:15" s="78" customFormat="1" x14ac:dyDescent="0.25">
      <c r="A49" s="303"/>
      <c r="B49" s="85" t="s">
        <v>7</v>
      </c>
      <c r="C49" s="52">
        <v>1.7600000000000001E-2</v>
      </c>
      <c r="D49" s="52">
        <v>8.3061889250814328E-2</v>
      </c>
      <c r="E49" s="52">
        <v>7.7333333333333337E-2</v>
      </c>
      <c r="F49" s="52">
        <v>4.5556051808843236E-2</v>
      </c>
      <c r="G49" s="52">
        <v>7.1428571428571426E-3</v>
      </c>
      <c r="H49" s="52">
        <v>4.3295502311895752E-2</v>
      </c>
      <c r="I49" s="90"/>
      <c r="J49" s="88"/>
      <c r="K49" s="88"/>
      <c r="L49" s="88"/>
      <c r="M49" s="88"/>
      <c r="N49" s="88"/>
      <c r="O49" s="88"/>
    </row>
    <row r="50" spans="1:15" s="78" customFormat="1" x14ac:dyDescent="0.25">
      <c r="A50" s="303"/>
      <c r="B50" s="85" t="s">
        <v>8</v>
      </c>
      <c r="C50" s="52">
        <v>2.2121014964216004E-2</v>
      </c>
      <c r="D50" s="52">
        <v>0.17465753424657535</v>
      </c>
      <c r="E50" s="52">
        <v>0.15949367088607594</v>
      </c>
      <c r="F50" s="52">
        <v>8.903133903133903E-2</v>
      </c>
      <c r="G50" s="52">
        <v>0.2857142857142857</v>
      </c>
      <c r="H50" s="52">
        <v>9.0007087172218281E-2</v>
      </c>
      <c r="I50" s="90"/>
      <c r="J50" s="88"/>
      <c r="K50" s="88"/>
      <c r="L50" s="88"/>
      <c r="M50" s="88"/>
      <c r="N50" s="88"/>
      <c r="O50" s="88"/>
    </row>
    <row r="51" spans="1:15" s="78" customFormat="1" x14ac:dyDescent="0.25">
      <c r="A51" s="303"/>
      <c r="B51" s="85" t="s">
        <v>9</v>
      </c>
      <c r="C51" s="52">
        <v>2.8350515463917526E-2</v>
      </c>
      <c r="D51" s="52">
        <v>7.5789473684210532E-2</v>
      </c>
      <c r="E51" s="52">
        <v>5.7915057915057917E-2</v>
      </c>
      <c r="F51" s="52">
        <v>4.4257112750263436E-2</v>
      </c>
      <c r="G51" s="52">
        <v>0.16666666666666666</v>
      </c>
      <c r="H51" s="52">
        <v>4.6161825726141081E-2</v>
      </c>
      <c r="I51" s="90"/>
      <c r="J51" s="88"/>
      <c r="K51" s="88"/>
      <c r="L51" s="88"/>
      <c r="M51" s="88"/>
      <c r="N51" s="88"/>
      <c r="O51" s="88"/>
    </row>
    <row r="52" spans="1:15" s="65" customFormat="1" x14ac:dyDescent="0.25">
      <c r="A52" s="303"/>
      <c r="B52" s="85" t="s">
        <v>10</v>
      </c>
      <c r="C52" s="52">
        <v>0.03</v>
      </c>
      <c r="D52" s="52">
        <v>2.6178010471204188E-2</v>
      </c>
      <c r="E52" s="52">
        <v>3.2786885245901641E-2</v>
      </c>
      <c r="F52" s="52">
        <v>2.9715762273901807E-2</v>
      </c>
      <c r="G52" s="52">
        <v>0</v>
      </c>
      <c r="H52" s="52">
        <v>2.9449423815621E-2</v>
      </c>
      <c r="I52" s="90"/>
      <c r="J52" s="88"/>
      <c r="K52" s="88"/>
      <c r="L52" s="88"/>
      <c r="M52" s="88"/>
      <c r="N52" s="88"/>
      <c r="O52" s="88"/>
    </row>
    <row r="53" spans="1:15" s="65" customFormat="1" ht="12.6" thickBot="1" x14ac:dyDescent="0.3">
      <c r="A53" s="308"/>
      <c r="B53" s="139" t="s">
        <v>13</v>
      </c>
      <c r="C53" s="141">
        <v>2.2153622662066462E-2</v>
      </c>
      <c r="D53" s="141">
        <v>0.113273106323836</v>
      </c>
      <c r="E53" s="141">
        <v>8.7514585764294051E-2</v>
      </c>
      <c r="F53" s="141">
        <v>5.9213783542925044E-2</v>
      </c>
      <c r="G53" s="141">
        <v>5.6000000000000001E-2</v>
      </c>
      <c r="H53" s="141">
        <v>5.9136148420137209E-2</v>
      </c>
      <c r="I53" s="90"/>
      <c r="J53" s="88"/>
      <c r="K53" s="88"/>
      <c r="L53" s="88"/>
      <c r="M53" s="88"/>
      <c r="N53" s="88"/>
      <c r="O53" s="88"/>
    </row>
    <row r="54" spans="1:15" s="65" customFormat="1" x14ac:dyDescent="0.25">
      <c r="B54" s="13"/>
      <c r="I54" s="90"/>
      <c r="J54" s="88"/>
      <c r="K54" s="88"/>
      <c r="L54" s="88"/>
      <c r="M54" s="88"/>
      <c r="N54" s="88"/>
      <c r="O54" s="88"/>
    </row>
    <row r="55" spans="1:15" s="78" customFormat="1" x14ac:dyDescent="0.25">
      <c r="B55" s="89"/>
      <c r="I55" s="90"/>
      <c r="J55" s="88"/>
      <c r="K55" s="88"/>
      <c r="L55" s="88"/>
      <c r="M55" s="88"/>
      <c r="N55" s="88"/>
      <c r="O55" s="88"/>
    </row>
    <row r="56" spans="1:15" s="78" customFormat="1" x14ac:dyDescent="0.25">
      <c r="B56" s="89"/>
      <c r="I56" s="90"/>
      <c r="J56" s="88"/>
      <c r="K56" s="88"/>
      <c r="L56" s="88"/>
      <c r="M56" s="88"/>
      <c r="N56" s="88"/>
      <c r="O56" s="88"/>
    </row>
    <row r="57" spans="1:15" ht="13.8" x14ac:dyDescent="0.3">
      <c r="A57" s="59" t="s">
        <v>182</v>
      </c>
      <c r="I57" s="90"/>
      <c r="J57" s="88"/>
      <c r="K57" s="88"/>
      <c r="L57" s="88"/>
      <c r="M57" s="88"/>
      <c r="N57" s="88"/>
      <c r="O57" s="88"/>
    </row>
    <row r="59" spans="1:15" s="65" customFormat="1" ht="23.25" customHeight="1" x14ac:dyDescent="0.25">
      <c r="C59" s="304" t="s">
        <v>122</v>
      </c>
      <c r="D59" s="305"/>
      <c r="E59" s="305"/>
      <c r="F59" s="305"/>
      <c r="G59" s="305"/>
      <c r="H59" s="300"/>
      <c r="I59" s="90"/>
      <c r="J59" s="90"/>
    </row>
    <row r="60" spans="1:15" ht="17.25" customHeight="1" x14ac:dyDescent="0.25">
      <c r="B60" s="304" t="s">
        <v>261</v>
      </c>
      <c r="C60" s="265" t="s">
        <v>17</v>
      </c>
      <c r="D60" s="265"/>
      <c r="E60" s="265"/>
      <c r="F60" s="266" t="s">
        <v>89</v>
      </c>
      <c r="G60" s="266" t="s">
        <v>24</v>
      </c>
      <c r="H60" s="266" t="s">
        <v>13</v>
      </c>
      <c r="I60" s="90"/>
      <c r="J60" s="90"/>
    </row>
    <row r="61" spans="1:15" ht="17.25" customHeight="1" x14ac:dyDescent="0.25">
      <c r="B61" s="304"/>
      <c r="C61" s="132" t="s">
        <v>69</v>
      </c>
      <c r="D61" s="132" t="s">
        <v>70</v>
      </c>
      <c r="E61" s="132" t="s">
        <v>71</v>
      </c>
      <c r="F61" s="266"/>
      <c r="G61" s="266"/>
      <c r="H61" s="266"/>
      <c r="I61" s="90"/>
      <c r="J61" s="90"/>
    </row>
    <row r="62" spans="1:15" x14ac:dyDescent="0.25">
      <c r="B62" s="76" t="s">
        <v>44</v>
      </c>
      <c r="C62" s="76">
        <v>5</v>
      </c>
      <c r="D62" s="76">
        <v>14</v>
      </c>
      <c r="E62" s="76">
        <v>36</v>
      </c>
      <c r="F62" s="76">
        <v>55</v>
      </c>
      <c r="G62" s="76">
        <v>11</v>
      </c>
      <c r="H62" s="76">
        <v>66</v>
      </c>
      <c r="I62" s="90"/>
      <c r="J62" s="90"/>
    </row>
    <row r="63" spans="1:15" x14ac:dyDescent="0.25">
      <c r="B63" s="76" t="s">
        <v>45</v>
      </c>
      <c r="C63" s="76">
        <v>57</v>
      </c>
      <c r="D63" s="76">
        <v>30</v>
      </c>
      <c r="E63" s="76">
        <v>23</v>
      </c>
      <c r="F63" s="76">
        <v>110</v>
      </c>
      <c r="G63" s="76">
        <v>1</v>
      </c>
      <c r="H63" s="76">
        <v>111</v>
      </c>
      <c r="J63" s="78"/>
      <c r="K63" s="78"/>
      <c r="L63" s="78"/>
      <c r="M63" s="78"/>
      <c r="N63" s="78"/>
      <c r="O63" s="78"/>
    </row>
    <row r="64" spans="1:15" x14ac:dyDescent="0.25">
      <c r="B64" s="76" t="s">
        <v>46</v>
      </c>
      <c r="C64" s="76">
        <v>9</v>
      </c>
      <c r="D64" s="76">
        <v>17</v>
      </c>
      <c r="E64" s="76">
        <v>21</v>
      </c>
      <c r="F64" s="76">
        <v>47</v>
      </c>
      <c r="G64" s="76">
        <v>9</v>
      </c>
      <c r="H64" s="76">
        <v>56</v>
      </c>
      <c r="J64" s="78"/>
      <c r="K64" s="78"/>
      <c r="L64" s="78"/>
      <c r="M64" s="78"/>
      <c r="N64" s="78"/>
      <c r="O64" s="78"/>
    </row>
    <row r="65" spans="2:15" x14ac:dyDescent="0.25">
      <c r="B65" s="76" t="s">
        <v>47</v>
      </c>
      <c r="C65" s="76">
        <v>4</v>
      </c>
      <c r="D65" s="76">
        <v>7</v>
      </c>
      <c r="E65" s="76">
        <v>8</v>
      </c>
      <c r="F65" s="76">
        <v>19</v>
      </c>
      <c r="G65" s="76">
        <v>5</v>
      </c>
      <c r="H65" s="76">
        <v>24</v>
      </c>
      <c r="J65" s="78"/>
      <c r="K65" s="78"/>
      <c r="L65" s="78"/>
      <c r="M65" s="78"/>
      <c r="N65" s="78"/>
      <c r="O65" s="78"/>
    </row>
    <row r="66" spans="2:15" x14ac:dyDescent="0.25">
      <c r="B66" s="76" t="s">
        <v>48</v>
      </c>
      <c r="C66" s="76">
        <v>25</v>
      </c>
      <c r="D66" s="76">
        <v>24</v>
      </c>
      <c r="E66" s="76">
        <v>7</v>
      </c>
      <c r="F66" s="76">
        <v>56</v>
      </c>
      <c r="G66" s="76">
        <v>1</v>
      </c>
      <c r="H66" s="76">
        <v>57</v>
      </c>
      <c r="J66" s="78"/>
      <c r="K66" s="78"/>
      <c r="L66" s="78"/>
      <c r="M66" s="78"/>
      <c r="N66" s="78"/>
      <c r="O66" s="78"/>
    </row>
    <row r="67" spans="2:15" x14ac:dyDescent="0.25">
      <c r="B67" s="76" t="s">
        <v>49</v>
      </c>
      <c r="C67" s="76">
        <v>0</v>
      </c>
      <c r="D67" s="76">
        <v>4</v>
      </c>
      <c r="E67" s="76">
        <v>6</v>
      </c>
      <c r="F67" s="76">
        <v>10</v>
      </c>
      <c r="G67" s="76">
        <v>3</v>
      </c>
      <c r="H67" s="76">
        <v>13</v>
      </c>
      <c r="J67" s="78"/>
      <c r="K67" s="78"/>
      <c r="L67" s="78"/>
      <c r="M67" s="78"/>
      <c r="N67" s="78"/>
      <c r="O67" s="78"/>
    </row>
    <row r="68" spans="2:15" x14ac:dyDescent="0.25">
      <c r="B68" s="76" t="s">
        <v>50</v>
      </c>
      <c r="C68" s="76">
        <v>10</v>
      </c>
      <c r="D68" s="76">
        <v>7</v>
      </c>
      <c r="E68" s="76">
        <v>15</v>
      </c>
      <c r="F68" s="76">
        <v>32</v>
      </c>
      <c r="G68" s="76">
        <v>2</v>
      </c>
      <c r="H68" s="76">
        <v>34</v>
      </c>
      <c r="J68" s="78"/>
      <c r="K68" s="78"/>
      <c r="L68" s="78"/>
      <c r="M68" s="78"/>
      <c r="N68" s="78"/>
      <c r="O68" s="78"/>
    </row>
    <row r="69" spans="2:15" x14ac:dyDescent="0.25">
      <c r="B69" s="76" t="s">
        <v>51</v>
      </c>
      <c r="C69" s="76">
        <v>9</v>
      </c>
      <c r="D69" s="76">
        <v>46</v>
      </c>
      <c r="E69" s="76">
        <v>30</v>
      </c>
      <c r="F69" s="76">
        <v>85</v>
      </c>
      <c r="G69" s="76">
        <v>5</v>
      </c>
      <c r="H69" s="76">
        <v>90</v>
      </c>
      <c r="J69" s="78"/>
      <c r="K69" s="78"/>
      <c r="L69" s="78"/>
      <c r="M69" s="78"/>
      <c r="N69" s="78"/>
      <c r="O69" s="78"/>
    </row>
    <row r="70" spans="2:15" x14ac:dyDescent="0.25">
      <c r="B70" s="76" t="s">
        <v>52</v>
      </c>
      <c r="C70" s="76">
        <v>38</v>
      </c>
      <c r="D70" s="76">
        <v>17</v>
      </c>
      <c r="E70" s="76">
        <v>12</v>
      </c>
      <c r="F70" s="76">
        <v>67</v>
      </c>
      <c r="G70" s="76">
        <v>1</v>
      </c>
      <c r="H70" s="76">
        <v>68</v>
      </c>
      <c r="J70" s="78"/>
      <c r="K70" s="78"/>
      <c r="L70" s="78"/>
      <c r="M70" s="78"/>
      <c r="N70" s="78"/>
      <c r="O70" s="78"/>
    </row>
    <row r="71" spans="2:15" x14ac:dyDescent="0.25">
      <c r="B71" s="76" t="s">
        <v>53</v>
      </c>
      <c r="C71" s="76">
        <v>0</v>
      </c>
      <c r="D71" s="76">
        <v>14</v>
      </c>
      <c r="E71" s="76">
        <v>7</v>
      </c>
      <c r="F71" s="76">
        <v>21</v>
      </c>
      <c r="G71" s="76">
        <v>3</v>
      </c>
      <c r="H71" s="76">
        <v>24</v>
      </c>
      <c r="J71" s="78"/>
      <c r="K71" s="78"/>
      <c r="L71" s="78"/>
      <c r="M71" s="78"/>
      <c r="N71" s="78"/>
      <c r="O71" s="78"/>
    </row>
    <row r="72" spans="2:15" x14ac:dyDescent="0.25">
      <c r="B72" s="76" t="s">
        <v>54</v>
      </c>
      <c r="C72" s="76">
        <v>92</v>
      </c>
      <c r="D72" s="76">
        <v>290</v>
      </c>
      <c r="E72" s="76">
        <v>70</v>
      </c>
      <c r="F72" s="76">
        <v>452</v>
      </c>
      <c r="G72" s="76">
        <v>7</v>
      </c>
      <c r="H72" s="76">
        <v>459</v>
      </c>
      <c r="J72" s="78"/>
      <c r="K72" s="78"/>
      <c r="L72" s="78"/>
      <c r="M72" s="78"/>
      <c r="N72" s="78"/>
      <c r="O72" s="78"/>
    </row>
    <row r="73" spans="2:15" x14ac:dyDescent="0.25">
      <c r="B73" s="76" t="s">
        <v>55</v>
      </c>
      <c r="C73" s="76">
        <v>30</v>
      </c>
      <c r="D73" s="76">
        <v>30</v>
      </c>
      <c r="E73" s="76">
        <v>9</v>
      </c>
      <c r="F73" s="76">
        <v>69</v>
      </c>
      <c r="G73" s="76">
        <v>5</v>
      </c>
      <c r="H73" s="76">
        <v>74</v>
      </c>
      <c r="J73" s="78"/>
      <c r="K73" s="78"/>
      <c r="L73" s="78"/>
      <c r="M73" s="78"/>
      <c r="N73" s="78"/>
      <c r="O73" s="78"/>
    </row>
    <row r="74" spans="2:15" x14ac:dyDescent="0.25">
      <c r="B74" s="76" t="s">
        <v>56</v>
      </c>
      <c r="C74" s="76">
        <v>28</v>
      </c>
      <c r="D74" s="76">
        <v>91</v>
      </c>
      <c r="E74" s="76">
        <v>48</v>
      </c>
      <c r="F74" s="76">
        <v>167</v>
      </c>
      <c r="G74" s="76">
        <v>4</v>
      </c>
      <c r="H74" s="76">
        <v>171</v>
      </c>
      <c r="J74" s="78"/>
      <c r="K74" s="78"/>
      <c r="L74" s="78"/>
      <c r="M74" s="78"/>
      <c r="N74" s="78"/>
      <c r="O74" s="78"/>
    </row>
    <row r="75" spans="2:15" x14ac:dyDescent="0.25">
      <c r="B75" s="76" t="s">
        <v>57</v>
      </c>
      <c r="C75" s="76">
        <v>42</v>
      </c>
      <c r="D75" s="76">
        <v>60</v>
      </c>
      <c r="E75" s="76">
        <v>16</v>
      </c>
      <c r="F75" s="76">
        <v>118</v>
      </c>
      <c r="G75" s="76">
        <v>4</v>
      </c>
      <c r="H75" s="76">
        <v>122</v>
      </c>
      <c r="J75" s="78"/>
      <c r="K75" s="78"/>
      <c r="L75" s="78"/>
      <c r="M75" s="78"/>
      <c r="N75" s="78"/>
      <c r="O75" s="78"/>
    </row>
    <row r="76" spans="2:15" x14ac:dyDescent="0.25">
      <c r="B76" s="76" t="s">
        <v>58</v>
      </c>
      <c r="C76" s="76">
        <v>94</v>
      </c>
      <c r="D76" s="76">
        <v>114</v>
      </c>
      <c r="E76" s="76">
        <v>49</v>
      </c>
      <c r="F76" s="76">
        <v>257</v>
      </c>
      <c r="G76" s="76">
        <v>2</v>
      </c>
      <c r="H76" s="76">
        <v>259</v>
      </c>
      <c r="J76" s="78"/>
      <c r="K76" s="78"/>
      <c r="L76" s="78"/>
      <c r="M76" s="78"/>
      <c r="N76" s="78"/>
      <c r="O76" s="78"/>
    </row>
    <row r="77" spans="2:15" x14ac:dyDescent="0.25">
      <c r="B77" s="76" t="s">
        <v>59</v>
      </c>
      <c r="C77" s="76">
        <v>0</v>
      </c>
      <c r="D77" s="76">
        <v>4</v>
      </c>
      <c r="E77" s="76">
        <v>2</v>
      </c>
      <c r="F77" s="76">
        <v>6</v>
      </c>
      <c r="G77" s="76">
        <v>0</v>
      </c>
      <c r="H77" s="76">
        <v>6</v>
      </c>
      <c r="J77" s="78"/>
      <c r="K77" s="78"/>
      <c r="L77" s="78"/>
      <c r="M77" s="78"/>
      <c r="N77" s="78"/>
      <c r="O77" s="78"/>
    </row>
    <row r="78" spans="2:15" x14ac:dyDescent="0.25">
      <c r="B78" s="76" t="s">
        <v>60</v>
      </c>
      <c r="C78" s="76">
        <v>1</v>
      </c>
      <c r="D78" s="76">
        <v>17</v>
      </c>
      <c r="E78" s="76">
        <v>6</v>
      </c>
      <c r="F78" s="76">
        <v>24</v>
      </c>
      <c r="G78" s="76">
        <v>1</v>
      </c>
      <c r="H78" s="76">
        <v>25</v>
      </c>
      <c r="J78" s="78"/>
      <c r="K78" s="78"/>
      <c r="L78" s="78"/>
      <c r="M78" s="78"/>
      <c r="N78" s="78"/>
      <c r="O78" s="78"/>
    </row>
    <row r="79" spans="2:15" x14ac:dyDescent="0.25">
      <c r="B79" s="76" t="s">
        <v>61</v>
      </c>
      <c r="C79" s="76">
        <v>4</v>
      </c>
      <c r="D79" s="76">
        <v>18</v>
      </c>
      <c r="E79" s="76">
        <v>11</v>
      </c>
      <c r="F79" s="76">
        <v>33</v>
      </c>
      <c r="G79" s="76">
        <v>5</v>
      </c>
      <c r="H79" s="76">
        <v>38</v>
      </c>
      <c r="J79" s="78"/>
      <c r="K79" s="78"/>
      <c r="L79" s="78"/>
      <c r="M79" s="78"/>
      <c r="N79" s="78"/>
      <c r="O79" s="78"/>
    </row>
    <row r="80" spans="2:15" ht="12.6" thickBot="1" x14ac:dyDescent="0.3">
      <c r="B80" s="139" t="s">
        <v>13</v>
      </c>
      <c r="C80" s="139">
        <v>448</v>
      </c>
      <c r="D80" s="139">
        <v>804</v>
      </c>
      <c r="E80" s="139">
        <v>376</v>
      </c>
      <c r="F80" s="139">
        <v>1628</v>
      </c>
      <c r="G80" s="139">
        <v>69</v>
      </c>
      <c r="H80" s="139">
        <v>1697</v>
      </c>
      <c r="J80" s="78"/>
      <c r="K80" s="78"/>
      <c r="L80" s="78"/>
      <c r="M80" s="78"/>
      <c r="N80" s="78"/>
      <c r="O80" s="78"/>
    </row>
    <row r="81" spans="1:15" x14ac:dyDescent="0.25">
      <c r="B81" s="16"/>
    </row>
    <row r="82" spans="1:15" s="78" customFormat="1" x14ac:dyDescent="0.25"/>
    <row r="83" spans="1:15" s="78" customFormat="1" x14ac:dyDescent="0.25"/>
    <row r="84" spans="1:15" s="78" customFormat="1" x14ac:dyDescent="0.25"/>
    <row r="85" spans="1:15" ht="15" x14ac:dyDescent="0.3">
      <c r="A85" s="59" t="s">
        <v>207</v>
      </c>
    </row>
    <row r="87" spans="1:15" s="65" customFormat="1" ht="24" customHeight="1" x14ac:dyDescent="0.25">
      <c r="C87" s="304" t="s">
        <v>122</v>
      </c>
      <c r="D87" s="305"/>
      <c r="E87" s="305"/>
      <c r="F87" s="305"/>
      <c r="G87" s="305"/>
      <c r="H87" s="300"/>
      <c r="I87" s="304" t="s">
        <v>123</v>
      </c>
      <c r="J87" s="305"/>
      <c r="K87" s="305"/>
      <c r="L87" s="305"/>
      <c r="M87" s="305"/>
      <c r="N87" s="305"/>
    </row>
    <row r="88" spans="1:15" ht="17.25" customHeight="1" x14ac:dyDescent="0.25">
      <c r="B88" s="266" t="s">
        <v>261</v>
      </c>
      <c r="C88" s="265" t="s">
        <v>17</v>
      </c>
      <c r="D88" s="265"/>
      <c r="E88" s="265"/>
      <c r="F88" s="266" t="s">
        <v>89</v>
      </c>
      <c r="G88" s="266" t="s">
        <v>24</v>
      </c>
      <c r="H88" s="266" t="s">
        <v>13</v>
      </c>
      <c r="I88" s="265" t="s">
        <v>17</v>
      </c>
      <c r="J88" s="265"/>
      <c r="K88" s="265"/>
      <c r="L88" s="266" t="s">
        <v>89</v>
      </c>
      <c r="M88" s="266" t="s">
        <v>24</v>
      </c>
      <c r="N88" s="304" t="s">
        <v>13</v>
      </c>
    </row>
    <row r="89" spans="1:15" ht="17.25" customHeight="1" x14ac:dyDescent="0.25">
      <c r="B89" s="266"/>
      <c r="C89" s="132" t="s">
        <v>69</v>
      </c>
      <c r="D89" s="132" t="s">
        <v>70</v>
      </c>
      <c r="E89" s="132" t="s">
        <v>71</v>
      </c>
      <c r="F89" s="266"/>
      <c r="G89" s="266"/>
      <c r="H89" s="266"/>
      <c r="I89" s="242" t="s">
        <v>69</v>
      </c>
      <c r="J89" s="242" t="s">
        <v>70</v>
      </c>
      <c r="K89" s="242" t="s">
        <v>71</v>
      </c>
      <c r="L89" s="266"/>
      <c r="M89" s="266"/>
      <c r="N89" s="304"/>
    </row>
    <row r="90" spans="1:15" x14ac:dyDescent="0.25">
      <c r="B90" s="3" t="s">
        <v>44</v>
      </c>
      <c r="C90" s="188">
        <v>6.2189054726368162E-3</v>
      </c>
      <c r="D90" s="52">
        <v>3.608247422680412E-2</v>
      </c>
      <c r="E90" s="52">
        <v>9.2544987146529561E-2</v>
      </c>
      <c r="F90" s="52">
        <v>3.478810879190386E-2</v>
      </c>
      <c r="G90" s="52">
        <v>0.35483870967741937</v>
      </c>
      <c r="H90" s="52">
        <v>4.0942928039702231E-2</v>
      </c>
      <c r="I90" s="84">
        <v>1.6528925619834711E-2</v>
      </c>
      <c r="J90" s="84">
        <v>8.0924855491329481E-2</v>
      </c>
      <c r="K90" s="84">
        <v>7.0921985815602842E-2</v>
      </c>
      <c r="L90" s="84">
        <v>4.4313146233382568E-2</v>
      </c>
      <c r="M90" s="84">
        <v>0</v>
      </c>
      <c r="N90" s="84">
        <v>4.2918454935622317E-2</v>
      </c>
      <c r="O90" s="78"/>
    </row>
    <row r="91" spans="1:15" x14ac:dyDescent="0.25">
      <c r="B91" s="3" t="s">
        <v>45</v>
      </c>
      <c r="C91" s="189">
        <v>7.4315514993481088E-2</v>
      </c>
      <c r="D91" s="52">
        <v>8.3798882681564241E-2</v>
      </c>
      <c r="E91" s="52">
        <v>7.8498293515358364E-2</v>
      </c>
      <c r="F91" s="52">
        <v>7.7574047954866013E-2</v>
      </c>
      <c r="G91" s="52">
        <v>0.25</v>
      </c>
      <c r="H91" s="52">
        <v>7.805907172995781E-2</v>
      </c>
      <c r="I91" s="84">
        <v>2.178649237472767E-2</v>
      </c>
      <c r="J91" s="84">
        <v>4.7872340425531915E-2</v>
      </c>
      <c r="K91" s="84">
        <v>5.128205128205128E-2</v>
      </c>
      <c r="L91" s="84">
        <v>3.1724137931034485E-2</v>
      </c>
      <c r="M91" s="84">
        <v>0</v>
      </c>
      <c r="N91" s="84">
        <v>3.1463748290013679E-2</v>
      </c>
      <c r="O91" s="78"/>
    </row>
    <row r="92" spans="1:15" x14ac:dyDescent="0.25">
      <c r="B92" s="3" t="s">
        <v>46</v>
      </c>
      <c r="C92" s="189">
        <v>4.416094210009814E-3</v>
      </c>
      <c r="D92" s="52">
        <v>1.9517795637198621E-2</v>
      </c>
      <c r="E92" s="52">
        <v>1.9073569482288829E-2</v>
      </c>
      <c r="F92" s="52">
        <v>1.172069825436409E-2</v>
      </c>
      <c r="G92" s="52">
        <v>0.34615384615384615</v>
      </c>
      <c r="H92" s="52">
        <v>1.3875123885034688E-2</v>
      </c>
      <c r="I92" s="84">
        <v>0</v>
      </c>
      <c r="J92" s="84">
        <v>0.10483870967741936</v>
      </c>
      <c r="K92" s="84">
        <v>0.11764705882352941</v>
      </c>
      <c r="L92" s="84">
        <v>5.4229934924078092E-2</v>
      </c>
      <c r="M92" s="84">
        <v>0.1</v>
      </c>
      <c r="N92" s="84">
        <v>5.5201698513800426E-2</v>
      </c>
      <c r="O92" s="78"/>
    </row>
    <row r="93" spans="1:15" x14ac:dyDescent="0.25">
      <c r="B93" s="3" t="s">
        <v>47</v>
      </c>
      <c r="C93" s="189">
        <v>2.0942408376963352E-2</v>
      </c>
      <c r="D93" s="52">
        <v>6.5420560747663545E-2</v>
      </c>
      <c r="E93" s="52">
        <v>6.0150375939849621E-2</v>
      </c>
      <c r="F93" s="52">
        <v>4.4083526682134569E-2</v>
      </c>
      <c r="G93" s="52">
        <v>0.17857142857142858</v>
      </c>
      <c r="H93" s="52">
        <v>5.2287581699346407E-2</v>
      </c>
      <c r="I93" s="84">
        <v>0</v>
      </c>
      <c r="J93" s="84">
        <v>1.1627906976744186E-2</v>
      </c>
      <c r="K93" s="84">
        <v>3.9603960396039604E-2</v>
      </c>
      <c r="L93" s="84">
        <v>1.483679525222552E-2</v>
      </c>
      <c r="M93" s="84">
        <v>0</v>
      </c>
      <c r="N93" s="84">
        <v>1.3888888888888888E-2</v>
      </c>
      <c r="O93" s="78"/>
    </row>
    <row r="94" spans="1:15" x14ac:dyDescent="0.25">
      <c r="B94" s="3" t="s">
        <v>48</v>
      </c>
      <c r="C94" s="189">
        <v>9.4696969696969696E-2</v>
      </c>
      <c r="D94" s="52">
        <v>0.13636363636363635</v>
      </c>
      <c r="E94" s="52">
        <v>6.8627450980392163E-2</v>
      </c>
      <c r="F94" s="52">
        <v>0.10332103321033211</v>
      </c>
      <c r="G94" s="52">
        <v>0.1111111111111111</v>
      </c>
      <c r="H94" s="52">
        <v>0.10344827586206896</v>
      </c>
      <c r="I94" s="84">
        <v>3.6363636363636362E-2</v>
      </c>
      <c r="J94" s="84">
        <v>0.14035087719298245</v>
      </c>
      <c r="K94" s="84">
        <v>0.20588235294117646</v>
      </c>
      <c r="L94" s="84">
        <v>8.4239130434782608E-2</v>
      </c>
      <c r="M94" s="84">
        <v>0</v>
      </c>
      <c r="N94" s="84">
        <v>8.2010582010582006E-2</v>
      </c>
      <c r="O94" s="78"/>
    </row>
    <row r="95" spans="1:15" x14ac:dyDescent="0.25">
      <c r="B95" s="3" t="s">
        <v>49</v>
      </c>
      <c r="C95" s="189">
        <v>0</v>
      </c>
      <c r="D95" s="52">
        <v>5.128205128205128E-2</v>
      </c>
      <c r="E95" s="52">
        <v>7.2289156626506021E-2</v>
      </c>
      <c r="F95" s="52">
        <v>3.1347962382445138E-2</v>
      </c>
      <c r="G95" s="52">
        <v>0.2</v>
      </c>
      <c r="H95" s="52">
        <v>3.8922155688622756E-2</v>
      </c>
      <c r="I95" s="84">
        <v>0</v>
      </c>
      <c r="J95" s="84">
        <v>3.2786885245901641E-2</v>
      </c>
      <c r="K95" s="84">
        <v>5.0847457627118647E-2</v>
      </c>
      <c r="L95" s="84">
        <v>2.1186440677966101E-2</v>
      </c>
      <c r="M95" s="84">
        <v>0</v>
      </c>
      <c r="N95" s="84">
        <v>1.6393442622950821E-2</v>
      </c>
      <c r="O95" s="78"/>
    </row>
    <row r="96" spans="1:15" x14ac:dyDescent="0.25">
      <c r="B96" s="3" t="s">
        <v>50</v>
      </c>
      <c r="C96" s="189">
        <v>4.1666666666666664E-2</v>
      </c>
      <c r="D96" s="52">
        <v>6.4220183486238536E-2</v>
      </c>
      <c r="E96" s="52">
        <v>0.21428571428571427</v>
      </c>
      <c r="F96" s="52">
        <v>7.6372315035799526E-2</v>
      </c>
      <c r="G96" s="52">
        <v>0.4</v>
      </c>
      <c r="H96" s="52">
        <v>8.0188679245283015E-2</v>
      </c>
      <c r="I96" s="84">
        <v>3.7914691943127965E-2</v>
      </c>
      <c r="J96" s="84">
        <v>9.1836734693877556E-2</v>
      </c>
      <c r="K96" s="84">
        <v>9.0909090909090912E-2</v>
      </c>
      <c r="L96" s="84">
        <v>6.043956043956044E-2</v>
      </c>
      <c r="M96" s="84">
        <v>0.27272727272727271</v>
      </c>
      <c r="N96" s="84">
        <v>6.6666666666666666E-2</v>
      </c>
      <c r="O96" s="78"/>
    </row>
    <row r="97" spans="2:15" x14ac:dyDescent="0.25">
      <c r="B97" s="3" t="s">
        <v>51</v>
      </c>
      <c r="C97" s="189">
        <v>1.8329938900203666E-2</v>
      </c>
      <c r="D97" s="52">
        <v>0.19246861924686193</v>
      </c>
      <c r="E97" s="52">
        <v>0.16574585635359115</v>
      </c>
      <c r="F97" s="52">
        <v>9.3304061470911082E-2</v>
      </c>
      <c r="G97" s="52">
        <v>0.2</v>
      </c>
      <c r="H97" s="52">
        <v>9.6153846153846159E-2</v>
      </c>
      <c r="I97" s="84">
        <v>0.03</v>
      </c>
      <c r="J97" s="84">
        <v>2.6178010471204188E-2</v>
      </c>
      <c r="K97" s="84">
        <v>3.2786885245901641E-2</v>
      </c>
      <c r="L97" s="84">
        <v>2.9715762273901807E-2</v>
      </c>
      <c r="M97" s="84">
        <v>0</v>
      </c>
      <c r="N97" s="84">
        <v>2.9449423815621E-2</v>
      </c>
      <c r="O97" s="78"/>
    </row>
    <row r="98" spans="2:15" x14ac:dyDescent="0.25">
      <c r="B98" s="3" t="s">
        <v>52</v>
      </c>
      <c r="C98" s="189">
        <v>0.16740088105726872</v>
      </c>
      <c r="D98" s="52">
        <v>0.14529914529914531</v>
      </c>
      <c r="E98" s="52">
        <v>0.16</v>
      </c>
      <c r="F98" s="52">
        <v>0.15990453460620524</v>
      </c>
      <c r="G98" s="52">
        <v>0.1</v>
      </c>
      <c r="H98" s="52">
        <v>0.1585081585081585</v>
      </c>
      <c r="I98" s="84">
        <v>3.7499999999999999E-2</v>
      </c>
      <c r="J98" s="84">
        <v>9.7222222222222224E-2</v>
      </c>
      <c r="K98" s="84">
        <v>9.0909090909090912E-2</v>
      </c>
      <c r="L98" s="84">
        <v>6.0377358490566038E-2</v>
      </c>
      <c r="M98" s="84">
        <v>0</v>
      </c>
      <c r="N98" s="84">
        <v>5.8823529411764705E-2</v>
      </c>
      <c r="O98" s="78"/>
    </row>
    <row r="99" spans="2:15" x14ac:dyDescent="0.25">
      <c r="B99" s="3" t="s">
        <v>53</v>
      </c>
      <c r="C99" s="189">
        <v>0</v>
      </c>
      <c r="D99" s="52">
        <v>0.11475409836065574</v>
      </c>
      <c r="E99" s="52">
        <v>8.1395348837209308E-2</v>
      </c>
      <c r="F99" s="52">
        <v>5.4123711340206188E-2</v>
      </c>
      <c r="G99" s="52">
        <v>0.15</v>
      </c>
      <c r="H99" s="52">
        <v>5.8823529411764705E-2</v>
      </c>
      <c r="I99" s="84">
        <v>1.282051282051282E-2</v>
      </c>
      <c r="J99" s="84">
        <v>7.4626865671641784E-2</v>
      </c>
      <c r="K99" s="84">
        <v>3.0303030303030304E-2</v>
      </c>
      <c r="L99" s="84">
        <v>3.1141868512110725E-2</v>
      </c>
      <c r="M99" s="84">
        <v>0</v>
      </c>
      <c r="N99" s="84">
        <v>2.9605263157894735E-2</v>
      </c>
      <c r="O99" s="78"/>
    </row>
    <row r="100" spans="2:15" x14ac:dyDescent="0.25">
      <c r="B100" s="3" t="s">
        <v>54</v>
      </c>
      <c r="C100" s="189">
        <v>5.9125964010282778E-2</v>
      </c>
      <c r="D100" s="52">
        <v>0.24871355060034306</v>
      </c>
      <c r="E100" s="52">
        <v>0.18518518518518517</v>
      </c>
      <c r="F100" s="52">
        <v>0.14580645161290323</v>
      </c>
      <c r="G100" s="52">
        <v>0.35</v>
      </c>
      <c r="H100" s="52">
        <v>0.14711538461538462</v>
      </c>
      <c r="I100" s="84">
        <v>1.1846001974333662E-2</v>
      </c>
      <c r="J100" s="84">
        <v>0.21026490066225165</v>
      </c>
      <c r="K100" s="84">
        <v>0.19465648854961831</v>
      </c>
      <c r="L100" s="84">
        <v>0.10111761575306014</v>
      </c>
      <c r="M100" s="84">
        <v>0.1</v>
      </c>
      <c r="N100" s="84">
        <v>0.10111169931180519</v>
      </c>
      <c r="O100" s="78"/>
    </row>
    <row r="101" spans="2:15" x14ac:dyDescent="0.25">
      <c r="B101" s="3" t="s">
        <v>55</v>
      </c>
      <c r="C101" s="189">
        <v>0.10273972602739725</v>
      </c>
      <c r="D101" s="52">
        <v>0.234375</v>
      </c>
      <c r="E101" s="52">
        <v>0.11842105263157894</v>
      </c>
      <c r="F101" s="52">
        <v>0.13911290322580644</v>
      </c>
      <c r="G101" s="52">
        <v>0.625</v>
      </c>
      <c r="H101" s="52">
        <v>0.14682539682539683</v>
      </c>
      <c r="I101" s="84">
        <v>0.02</v>
      </c>
      <c r="J101" s="84">
        <v>0.12</v>
      </c>
      <c r="K101" s="84">
        <v>3.2786885245901641E-2</v>
      </c>
      <c r="L101" s="84">
        <v>4.145077720207254E-2</v>
      </c>
      <c r="M101" s="84">
        <v>0.2857142857142857</v>
      </c>
      <c r="N101" s="84">
        <v>4.5801526717557252E-2</v>
      </c>
      <c r="O101" s="78"/>
    </row>
    <row r="102" spans="2:15" x14ac:dyDescent="0.25">
      <c r="B102" s="3" t="s">
        <v>56</v>
      </c>
      <c r="C102" s="189">
        <v>1.9704433497536946E-2</v>
      </c>
      <c r="D102" s="52">
        <v>0.1104368932038835</v>
      </c>
      <c r="E102" s="52">
        <v>6.1381074168797956E-2</v>
      </c>
      <c r="F102" s="52">
        <v>5.5170135447637922E-2</v>
      </c>
      <c r="G102" s="52">
        <v>1.2779552715654952E-2</v>
      </c>
      <c r="H102" s="52">
        <v>5.1197604790419161E-2</v>
      </c>
      <c r="I102" s="84">
        <v>2.7422303473491772E-2</v>
      </c>
      <c r="J102" s="84">
        <v>0.16138328530259366</v>
      </c>
      <c r="K102" s="84">
        <v>0.10828025477707007</v>
      </c>
      <c r="L102" s="84">
        <v>8.3729781160799238E-2</v>
      </c>
      <c r="M102" s="84">
        <v>0.2857142857142857</v>
      </c>
      <c r="N102" s="84">
        <v>8.5066162570888462E-2</v>
      </c>
      <c r="O102" s="78"/>
    </row>
    <row r="103" spans="2:15" x14ac:dyDescent="0.25">
      <c r="B103" s="3" t="s">
        <v>57</v>
      </c>
      <c r="C103" s="189">
        <v>0.10096153846153846</v>
      </c>
      <c r="D103" s="52">
        <v>0.28846153846153844</v>
      </c>
      <c r="E103" s="52">
        <v>0.16</v>
      </c>
      <c r="F103" s="52">
        <v>0.16298342541436464</v>
      </c>
      <c r="G103" s="52">
        <v>0.36363636363636365</v>
      </c>
      <c r="H103" s="52">
        <v>0.16598639455782313</v>
      </c>
      <c r="I103" s="84">
        <v>3.8834951456310676E-2</v>
      </c>
      <c r="J103" s="84">
        <v>5.6962025316455694E-2</v>
      </c>
      <c r="K103" s="84">
        <v>1.3333333333333334E-2</v>
      </c>
      <c r="L103" s="84">
        <v>4.0590405904059039E-2</v>
      </c>
      <c r="M103" s="84">
        <v>0</v>
      </c>
      <c r="N103" s="84">
        <v>3.9639639639639637E-2</v>
      </c>
      <c r="O103" s="78"/>
    </row>
    <row r="104" spans="2:15" x14ac:dyDescent="0.25">
      <c r="B104" s="3" t="s">
        <v>58</v>
      </c>
      <c r="C104" s="189">
        <v>0.11974522292993631</v>
      </c>
      <c r="D104" s="52">
        <v>0.24622030237580994</v>
      </c>
      <c r="E104" s="52">
        <v>0.24747474747474749</v>
      </c>
      <c r="F104" s="52">
        <v>0.177731673582296</v>
      </c>
      <c r="G104" s="52">
        <v>0.18181818181818182</v>
      </c>
      <c r="H104" s="52">
        <v>0.17776252573781742</v>
      </c>
      <c r="I104" s="84">
        <v>3.7414965986394558E-2</v>
      </c>
      <c r="J104" s="84">
        <v>9.9009900990099015E-2</v>
      </c>
      <c r="K104" s="84">
        <v>0.1095890410958904</v>
      </c>
      <c r="L104" s="84">
        <v>6.5573770491803282E-2</v>
      </c>
      <c r="M104" s="84">
        <v>0.375</v>
      </c>
      <c r="N104" s="84">
        <v>6.7942583732057416E-2</v>
      </c>
      <c r="O104" s="78"/>
    </row>
    <row r="105" spans="2:15" x14ac:dyDescent="0.25">
      <c r="B105" s="3" t="s">
        <v>59</v>
      </c>
      <c r="C105" s="189">
        <v>0</v>
      </c>
      <c r="D105" s="52">
        <v>6.3492063492063489E-2</v>
      </c>
      <c r="E105" s="52">
        <v>5.7142857142857141E-2</v>
      </c>
      <c r="F105" s="52">
        <v>3.3898305084745763E-2</v>
      </c>
      <c r="G105" s="52">
        <v>0</v>
      </c>
      <c r="H105" s="52">
        <v>3.3707865168539325E-2</v>
      </c>
      <c r="I105" s="84">
        <v>0</v>
      </c>
      <c r="J105" s="84">
        <v>2.8571428571428571E-2</v>
      </c>
      <c r="K105" s="84">
        <v>3.2786885245901641E-2</v>
      </c>
      <c r="L105" s="84">
        <v>2.1052631578947368E-2</v>
      </c>
      <c r="M105" s="84">
        <v>0</v>
      </c>
      <c r="N105" s="84">
        <v>2.0408163265306121E-2</v>
      </c>
      <c r="O105" s="78"/>
    </row>
    <row r="106" spans="2:15" x14ac:dyDescent="0.25">
      <c r="B106" s="3" t="s">
        <v>60</v>
      </c>
      <c r="C106" s="189">
        <v>3.8461538461538464E-3</v>
      </c>
      <c r="D106" s="52">
        <v>0.11724137931034483</v>
      </c>
      <c r="E106" s="52">
        <v>3.015075376884422E-2</v>
      </c>
      <c r="F106" s="52">
        <v>3.9735099337748346E-2</v>
      </c>
      <c r="G106" s="52">
        <v>4.7619047619047616E-2</v>
      </c>
      <c r="H106" s="52">
        <v>0.04</v>
      </c>
      <c r="I106" s="84">
        <v>3.8461538461538464E-2</v>
      </c>
      <c r="J106" s="84">
        <v>0.11428571428571428</v>
      </c>
      <c r="K106" s="84">
        <v>0</v>
      </c>
      <c r="L106" s="84">
        <v>5.2631578947368418E-2</v>
      </c>
      <c r="M106" s="84">
        <v>0</v>
      </c>
      <c r="N106" s="84">
        <v>5.1724137931034482E-2</v>
      </c>
      <c r="O106" s="78"/>
    </row>
    <row r="107" spans="2:15" x14ac:dyDescent="0.25">
      <c r="B107" s="3" t="s">
        <v>61</v>
      </c>
      <c r="C107" s="189">
        <v>1.932367149758454E-2</v>
      </c>
      <c r="D107" s="52">
        <v>0.1875</v>
      </c>
      <c r="E107" s="52">
        <v>0.12643678160919541</v>
      </c>
      <c r="F107" s="52">
        <v>8.461538461538462E-2</v>
      </c>
      <c r="G107" s="52">
        <v>0.25</v>
      </c>
      <c r="H107" s="52">
        <v>9.2682926829268292E-2</v>
      </c>
      <c r="I107" s="84">
        <v>9.1324200913242004E-3</v>
      </c>
      <c r="J107" s="84">
        <v>7.1428571428571425E-2</v>
      </c>
      <c r="K107" s="84">
        <v>6.8493150684931503E-2</v>
      </c>
      <c r="L107" s="84">
        <v>3.7128712871287127E-2</v>
      </c>
      <c r="M107" s="84">
        <v>0.11764705882352941</v>
      </c>
      <c r="N107" s="84">
        <v>4.0380047505938245E-2</v>
      </c>
      <c r="O107" s="78"/>
    </row>
    <row r="108" spans="2:15" ht="12.6" thickBot="1" x14ac:dyDescent="0.3">
      <c r="B108" s="141" t="s">
        <v>13</v>
      </c>
      <c r="C108" s="240">
        <v>4.3176561295296838E-2</v>
      </c>
      <c r="D108" s="208">
        <v>0.14209968186638389</v>
      </c>
      <c r="E108" s="208">
        <v>8.608058608058608E-2</v>
      </c>
      <c r="F108" s="208">
        <v>7.979609842172336E-2</v>
      </c>
      <c r="G108" s="208">
        <v>0.11937716262975778</v>
      </c>
      <c r="H108" s="141">
        <v>8.0886558627264057E-2</v>
      </c>
      <c r="I108" s="141">
        <v>2.2153622662066462E-2</v>
      </c>
      <c r="J108" s="141">
        <v>0.113273106323836</v>
      </c>
      <c r="K108" s="141">
        <v>8.7514585764294051E-2</v>
      </c>
      <c r="L108" s="141">
        <v>5.9213783542925044E-2</v>
      </c>
      <c r="M108" s="141">
        <v>5.6000000000000001E-2</v>
      </c>
      <c r="N108" s="141">
        <v>5.9136148420137209E-2</v>
      </c>
      <c r="O108" s="78"/>
    </row>
    <row r="109" spans="2:15" x14ac:dyDescent="0.25">
      <c r="B109" s="16"/>
    </row>
    <row r="110" spans="2:15" s="65" customFormat="1" x14ac:dyDescent="0.25">
      <c r="C110" s="88"/>
      <c r="D110" s="88"/>
      <c r="E110" s="88"/>
      <c r="F110" s="88"/>
      <c r="G110" s="88"/>
      <c r="H110" s="88"/>
      <c r="I110" s="95"/>
      <c r="J110" s="95"/>
      <c r="K110" s="95"/>
      <c r="L110" s="95"/>
      <c r="M110" s="95"/>
      <c r="N110" s="95"/>
    </row>
    <row r="111" spans="2:15" s="65" customFormat="1" x14ac:dyDescent="0.25">
      <c r="C111" s="88"/>
      <c r="D111" s="88"/>
      <c r="E111" s="88"/>
      <c r="F111" s="88"/>
      <c r="G111" s="88"/>
      <c r="H111" s="88"/>
      <c r="I111" s="88"/>
      <c r="J111" s="88"/>
      <c r="K111" s="88"/>
      <c r="L111" s="88"/>
      <c r="M111" s="88"/>
      <c r="N111" s="88"/>
    </row>
    <row r="112" spans="2:15" s="65" customFormat="1" x14ac:dyDescent="0.25"/>
    <row r="113" spans="1:15" ht="13.8" x14ac:dyDescent="0.3">
      <c r="A113" s="59" t="s">
        <v>183</v>
      </c>
    </row>
    <row r="115" spans="1:15" ht="20.25" customHeight="1" x14ac:dyDescent="0.25">
      <c r="B115" s="315" t="s">
        <v>262</v>
      </c>
      <c r="C115" s="270" t="s">
        <v>17</v>
      </c>
      <c r="D115" s="318"/>
      <c r="E115" s="318"/>
      <c r="F115" s="318"/>
      <c r="G115" s="318"/>
      <c r="H115" s="271"/>
      <c r="I115" s="270" t="s">
        <v>89</v>
      </c>
      <c r="J115" s="318"/>
      <c r="K115" s="270" t="s">
        <v>75</v>
      </c>
      <c r="L115" s="318"/>
      <c r="M115" s="302" t="s">
        <v>80</v>
      </c>
      <c r="N115" s="302" t="s">
        <v>81</v>
      </c>
      <c r="O115" s="302" t="s">
        <v>13</v>
      </c>
    </row>
    <row r="116" spans="1:15" ht="16.5" customHeight="1" x14ac:dyDescent="0.25">
      <c r="B116" s="315"/>
      <c r="C116" s="266" t="s">
        <v>69</v>
      </c>
      <c r="D116" s="266"/>
      <c r="E116" s="266" t="s">
        <v>70</v>
      </c>
      <c r="F116" s="266"/>
      <c r="G116" s="266" t="s">
        <v>71</v>
      </c>
      <c r="H116" s="266"/>
      <c r="I116" s="301" t="s">
        <v>33</v>
      </c>
      <c r="J116" s="301" t="s">
        <v>34</v>
      </c>
      <c r="K116" s="302" t="s">
        <v>33</v>
      </c>
      <c r="L116" s="302" t="s">
        <v>34</v>
      </c>
      <c r="M116" s="303"/>
      <c r="N116" s="303"/>
      <c r="O116" s="303"/>
    </row>
    <row r="117" spans="1:15" ht="16.5" customHeight="1" thickBot="1" x14ac:dyDescent="0.3">
      <c r="B117" s="322"/>
      <c r="C117" s="132" t="s">
        <v>33</v>
      </c>
      <c r="D117" s="132" t="s">
        <v>34</v>
      </c>
      <c r="E117" s="132" t="s">
        <v>33</v>
      </c>
      <c r="F117" s="132" t="s">
        <v>34</v>
      </c>
      <c r="G117" s="132" t="s">
        <v>33</v>
      </c>
      <c r="H117" s="132" t="s">
        <v>34</v>
      </c>
      <c r="I117" s="315"/>
      <c r="J117" s="315"/>
      <c r="K117" s="303"/>
      <c r="L117" s="303"/>
      <c r="M117" s="303"/>
      <c r="N117" s="303"/>
      <c r="O117" s="303"/>
    </row>
    <row r="118" spans="1:15" x14ac:dyDescent="0.25">
      <c r="A118" s="302" t="s">
        <v>122</v>
      </c>
      <c r="B118" s="155" t="s">
        <v>6</v>
      </c>
      <c r="C118" s="153">
        <v>23</v>
      </c>
      <c r="D118" s="153">
        <v>22</v>
      </c>
      <c r="E118" s="153">
        <v>73</v>
      </c>
      <c r="F118" s="153">
        <v>71</v>
      </c>
      <c r="G118" s="153">
        <v>43</v>
      </c>
      <c r="H118" s="153">
        <v>50</v>
      </c>
      <c r="I118" s="153">
        <v>139</v>
      </c>
      <c r="J118" s="153">
        <v>143</v>
      </c>
      <c r="K118" s="153">
        <v>11</v>
      </c>
      <c r="L118" s="153">
        <v>12</v>
      </c>
      <c r="M118" s="153">
        <v>150</v>
      </c>
      <c r="N118" s="153">
        <v>155</v>
      </c>
      <c r="O118" s="153">
        <v>305</v>
      </c>
    </row>
    <row r="119" spans="1:15" x14ac:dyDescent="0.25">
      <c r="A119" s="303"/>
      <c r="B119" s="60" t="s">
        <v>7</v>
      </c>
      <c r="C119" s="85">
        <v>52</v>
      </c>
      <c r="D119" s="85">
        <v>49</v>
      </c>
      <c r="E119" s="85">
        <v>62</v>
      </c>
      <c r="F119" s="85">
        <v>69</v>
      </c>
      <c r="G119" s="85">
        <v>36</v>
      </c>
      <c r="H119" s="85">
        <v>43</v>
      </c>
      <c r="I119" s="85">
        <v>150</v>
      </c>
      <c r="J119" s="85">
        <v>161</v>
      </c>
      <c r="K119" s="85">
        <v>10</v>
      </c>
      <c r="L119" s="85">
        <v>10</v>
      </c>
      <c r="M119" s="85">
        <v>160</v>
      </c>
      <c r="N119" s="85">
        <v>171</v>
      </c>
      <c r="O119" s="85">
        <v>331</v>
      </c>
    </row>
    <row r="120" spans="1:15" s="72" customFormat="1" x14ac:dyDescent="0.25">
      <c r="A120" s="303"/>
      <c r="B120" s="60" t="s">
        <v>8</v>
      </c>
      <c r="C120" s="85">
        <v>98</v>
      </c>
      <c r="D120" s="85">
        <v>83</v>
      </c>
      <c r="E120" s="85">
        <v>196</v>
      </c>
      <c r="F120" s="85">
        <v>193</v>
      </c>
      <c r="G120" s="85">
        <v>46</v>
      </c>
      <c r="H120" s="85">
        <v>69</v>
      </c>
      <c r="I120" s="85">
        <v>340</v>
      </c>
      <c r="J120" s="85">
        <v>345</v>
      </c>
      <c r="K120" s="85">
        <v>5</v>
      </c>
      <c r="L120" s="85">
        <v>4</v>
      </c>
      <c r="M120" s="85">
        <v>345</v>
      </c>
      <c r="N120" s="85">
        <v>349</v>
      </c>
      <c r="O120" s="85">
        <v>694</v>
      </c>
    </row>
    <row r="121" spans="1:15" s="72" customFormat="1" x14ac:dyDescent="0.25">
      <c r="A121" s="303"/>
      <c r="B121" s="60" t="s">
        <v>9</v>
      </c>
      <c r="C121" s="85">
        <v>55</v>
      </c>
      <c r="D121" s="85">
        <v>57</v>
      </c>
      <c r="E121" s="85">
        <v>43</v>
      </c>
      <c r="F121" s="85">
        <v>51</v>
      </c>
      <c r="G121" s="85">
        <v>31</v>
      </c>
      <c r="H121" s="85">
        <v>28</v>
      </c>
      <c r="I121" s="85">
        <v>129</v>
      </c>
      <c r="J121" s="85">
        <v>136</v>
      </c>
      <c r="K121" s="85">
        <v>4</v>
      </c>
      <c r="L121" s="85">
        <v>8</v>
      </c>
      <c r="M121" s="85">
        <v>133</v>
      </c>
      <c r="N121" s="85">
        <v>144</v>
      </c>
      <c r="O121" s="85">
        <v>277</v>
      </c>
    </row>
    <row r="122" spans="1:15" s="72" customFormat="1" x14ac:dyDescent="0.25">
      <c r="A122" s="303"/>
      <c r="B122" s="60" t="s">
        <v>10</v>
      </c>
      <c r="C122" s="85">
        <v>4</v>
      </c>
      <c r="D122" s="85">
        <v>5</v>
      </c>
      <c r="E122" s="85">
        <v>21</v>
      </c>
      <c r="F122" s="85">
        <v>25</v>
      </c>
      <c r="G122" s="85">
        <v>16</v>
      </c>
      <c r="H122" s="85">
        <v>14</v>
      </c>
      <c r="I122" s="85">
        <v>41</v>
      </c>
      <c r="J122" s="85">
        <v>44</v>
      </c>
      <c r="K122" s="85">
        <v>4</v>
      </c>
      <c r="L122" s="85">
        <v>1</v>
      </c>
      <c r="M122" s="85">
        <v>45</v>
      </c>
      <c r="N122" s="85">
        <v>45</v>
      </c>
      <c r="O122" s="85">
        <v>90</v>
      </c>
    </row>
    <row r="123" spans="1:15" s="72" customFormat="1" ht="12.6" thickBot="1" x14ac:dyDescent="0.3">
      <c r="A123" s="308"/>
      <c r="B123" s="156" t="s">
        <v>13</v>
      </c>
      <c r="C123" s="139">
        <v>232</v>
      </c>
      <c r="D123" s="139">
        <v>216</v>
      </c>
      <c r="E123" s="139">
        <v>395</v>
      </c>
      <c r="F123" s="139">
        <v>409</v>
      </c>
      <c r="G123" s="139">
        <v>172</v>
      </c>
      <c r="H123" s="139">
        <v>204</v>
      </c>
      <c r="I123" s="139">
        <v>799</v>
      </c>
      <c r="J123" s="139">
        <v>829</v>
      </c>
      <c r="K123" s="139">
        <v>34</v>
      </c>
      <c r="L123" s="139">
        <v>35</v>
      </c>
      <c r="M123" s="139">
        <v>833</v>
      </c>
      <c r="N123" s="139">
        <v>864</v>
      </c>
      <c r="O123" s="139">
        <v>1697</v>
      </c>
    </row>
    <row r="124" spans="1:15" s="72" customFormat="1" x14ac:dyDescent="0.25"/>
    <row r="125" spans="1:15" s="72" customFormat="1" x14ac:dyDescent="0.25"/>
    <row r="126" spans="1:15" s="78" customFormat="1" x14ac:dyDescent="0.25"/>
    <row r="127" spans="1:15" s="78" customFormat="1" x14ac:dyDescent="0.25"/>
    <row r="128" spans="1:15" ht="15" x14ac:dyDescent="0.3">
      <c r="A128" s="59" t="s">
        <v>208</v>
      </c>
    </row>
    <row r="130" spans="1:15" ht="20.25" customHeight="1" x14ac:dyDescent="0.25">
      <c r="B130" s="315" t="s">
        <v>262</v>
      </c>
      <c r="C130" s="270" t="s">
        <v>17</v>
      </c>
      <c r="D130" s="318"/>
      <c r="E130" s="318"/>
      <c r="F130" s="318"/>
      <c r="G130" s="318"/>
      <c r="H130" s="271"/>
      <c r="I130" s="270" t="s">
        <v>89</v>
      </c>
      <c r="J130" s="318"/>
      <c r="K130" s="270" t="s">
        <v>75</v>
      </c>
      <c r="L130" s="318"/>
      <c r="M130" s="302" t="s">
        <v>80</v>
      </c>
      <c r="N130" s="302" t="s">
        <v>81</v>
      </c>
      <c r="O130" s="302" t="s">
        <v>13</v>
      </c>
    </row>
    <row r="131" spans="1:15" ht="16.5" customHeight="1" x14ac:dyDescent="0.25">
      <c r="B131" s="315"/>
      <c r="C131" s="266" t="s">
        <v>69</v>
      </c>
      <c r="D131" s="266"/>
      <c r="E131" s="266" t="s">
        <v>70</v>
      </c>
      <c r="F131" s="266"/>
      <c r="G131" s="266" t="s">
        <v>71</v>
      </c>
      <c r="H131" s="266"/>
      <c r="I131" s="301" t="s">
        <v>33</v>
      </c>
      <c r="J131" s="301" t="s">
        <v>34</v>
      </c>
      <c r="K131" s="302" t="s">
        <v>33</v>
      </c>
      <c r="L131" s="302" t="s">
        <v>34</v>
      </c>
      <c r="M131" s="303"/>
      <c r="N131" s="303"/>
      <c r="O131" s="303"/>
    </row>
    <row r="132" spans="1:15" ht="15" customHeight="1" thickBot="1" x14ac:dyDescent="0.3">
      <c r="B132" s="315"/>
      <c r="C132" s="152" t="s">
        <v>33</v>
      </c>
      <c r="D132" s="152" t="s">
        <v>34</v>
      </c>
      <c r="E132" s="152" t="s">
        <v>33</v>
      </c>
      <c r="F132" s="152" t="s">
        <v>34</v>
      </c>
      <c r="G132" s="152" t="s">
        <v>33</v>
      </c>
      <c r="H132" s="152" t="s">
        <v>34</v>
      </c>
      <c r="I132" s="315"/>
      <c r="J132" s="315"/>
      <c r="K132" s="303"/>
      <c r="L132" s="303"/>
      <c r="M132" s="303"/>
      <c r="N132" s="303"/>
      <c r="O132" s="303"/>
    </row>
    <row r="133" spans="1:15" x14ac:dyDescent="0.25">
      <c r="A133" s="302" t="s">
        <v>122</v>
      </c>
      <c r="B133" s="155" t="s">
        <v>6</v>
      </c>
      <c r="C133" s="171">
        <v>1.1465603190428714E-2</v>
      </c>
      <c r="D133" s="171">
        <v>1.0372465818010372E-2</v>
      </c>
      <c r="E133" s="171">
        <v>7.4565883554647605E-2</v>
      </c>
      <c r="F133" s="171">
        <v>6.339285714285714E-2</v>
      </c>
      <c r="G133" s="171">
        <v>3.8530465949820791E-2</v>
      </c>
      <c r="H133" s="171">
        <v>4.1050903119868636E-2</v>
      </c>
      <c r="I133" s="171">
        <v>3.3894172153133381E-2</v>
      </c>
      <c r="J133" s="171">
        <v>3.2069970845481049E-2</v>
      </c>
      <c r="K133" s="171">
        <v>5.3140096618357488E-2</v>
      </c>
      <c r="L133" s="171">
        <v>6.030150753768844E-2</v>
      </c>
      <c r="M133" s="171">
        <v>3.4818941504178275E-2</v>
      </c>
      <c r="N133" s="171">
        <v>3.3276084156290256E-2</v>
      </c>
      <c r="O133" s="171">
        <v>3.4017399063127368E-2</v>
      </c>
    </row>
    <row r="134" spans="1:15" s="78" customFormat="1" x14ac:dyDescent="0.25">
      <c r="A134" s="303"/>
      <c r="B134" s="60" t="s">
        <v>7</v>
      </c>
      <c r="C134" s="52">
        <v>5.7713651498335183E-2</v>
      </c>
      <c r="D134" s="52">
        <v>4.8707753479125246E-2</v>
      </c>
      <c r="E134" s="52">
        <v>0.12916666666666668</v>
      </c>
      <c r="F134" s="52">
        <v>0.13018867924528302</v>
      </c>
      <c r="G134" s="52">
        <v>0.10434782608695652</v>
      </c>
      <c r="H134" s="52">
        <v>9.641255605381166E-2</v>
      </c>
      <c r="I134" s="52">
        <v>8.6906141367323289E-2</v>
      </c>
      <c r="J134" s="52">
        <v>8.1231079717457119E-2</v>
      </c>
      <c r="K134" s="52">
        <v>0.29411764705882354</v>
      </c>
      <c r="L134" s="52">
        <v>0.17241379310344829</v>
      </c>
      <c r="M134" s="52">
        <v>9.0909090909090912E-2</v>
      </c>
      <c r="N134" s="52">
        <v>8.38235294117647E-2</v>
      </c>
      <c r="O134" s="52">
        <v>8.7105263157894741E-2</v>
      </c>
    </row>
    <row r="135" spans="1:15" s="78" customFormat="1" x14ac:dyDescent="0.25">
      <c r="A135" s="303"/>
      <c r="B135" s="60" t="s">
        <v>8</v>
      </c>
      <c r="C135" s="52">
        <v>9.0239410681399637E-2</v>
      </c>
      <c r="D135" s="52">
        <v>7.2807017543859653E-2</v>
      </c>
      <c r="E135" s="52">
        <v>0.26379542395693134</v>
      </c>
      <c r="F135" s="52">
        <v>0.23565323565323565</v>
      </c>
      <c r="G135" s="52">
        <v>0.21800947867298578</v>
      </c>
      <c r="H135" s="52">
        <v>0.20658682634730538</v>
      </c>
      <c r="I135" s="52">
        <v>0.16666666666666666</v>
      </c>
      <c r="J135" s="52">
        <v>0.15045791539467945</v>
      </c>
      <c r="K135" s="52">
        <v>0.38461538461538464</v>
      </c>
      <c r="L135" s="52">
        <v>0.22222222222222221</v>
      </c>
      <c r="M135" s="52">
        <v>0.16804676083779835</v>
      </c>
      <c r="N135" s="52">
        <v>0.15101687581133708</v>
      </c>
      <c r="O135" s="52">
        <v>0.15902841429880843</v>
      </c>
    </row>
    <row r="136" spans="1:15" s="78" customFormat="1" x14ac:dyDescent="0.25">
      <c r="A136" s="303"/>
      <c r="B136" s="60" t="s">
        <v>9</v>
      </c>
      <c r="C136" s="52">
        <v>6.7985166872682329E-2</v>
      </c>
      <c r="D136" s="52">
        <v>6.985294117647059E-2</v>
      </c>
      <c r="E136" s="52">
        <v>0.11716621253405994</v>
      </c>
      <c r="F136" s="52">
        <v>0.13385826771653545</v>
      </c>
      <c r="G136" s="52">
        <v>0.13025210084033614</v>
      </c>
      <c r="H136" s="52">
        <v>0.1003584229390681</v>
      </c>
      <c r="I136" s="52">
        <v>9.123055162659123E-2</v>
      </c>
      <c r="J136" s="52">
        <v>9.2140921409214094E-2</v>
      </c>
      <c r="K136" s="52">
        <v>0.5714285714285714</v>
      </c>
      <c r="L136" s="52">
        <v>0.47058823529411764</v>
      </c>
      <c r="M136" s="52">
        <v>9.3596059113300489E-2</v>
      </c>
      <c r="N136" s="52">
        <v>9.645010046885466E-2</v>
      </c>
      <c r="O136" s="52">
        <v>9.5058339052848315E-2</v>
      </c>
    </row>
    <row r="137" spans="1:15" s="78" customFormat="1" x14ac:dyDescent="0.25">
      <c r="A137" s="303"/>
      <c r="B137" s="60" t="s">
        <v>10</v>
      </c>
      <c r="C137" s="52">
        <v>1.6877637130801686E-2</v>
      </c>
      <c r="D137" s="52">
        <v>1.968503937007874E-2</v>
      </c>
      <c r="E137" s="52">
        <v>0.19444444444444445</v>
      </c>
      <c r="F137" s="52">
        <v>0.19083969465648856</v>
      </c>
      <c r="G137" s="52">
        <v>0.18823529411764706</v>
      </c>
      <c r="H137" s="52">
        <v>0.14583333333333334</v>
      </c>
      <c r="I137" s="52">
        <v>9.5348837209302331E-2</v>
      </c>
      <c r="J137" s="52">
        <v>9.1476091476091481E-2</v>
      </c>
      <c r="K137" s="52">
        <v>0.33333333333333331</v>
      </c>
      <c r="L137" s="52">
        <v>7.6923076923076927E-2</v>
      </c>
      <c r="M137" s="52">
        <v>0.10180995475113122</v>
      </c>
      <c r="N137" s="52">
        <v>9.1093117408906882E-2</v>
      </c>
      <c r="O137" s="52">
        <v>9.6153846153846159E-2</v>
      </c>
    </row>
    <row r="138" spans="1:15" s="78" customFormat="1" ht="12.6" thickBot="1" x14ac:dyDescent="0.3">
      <c r="A138" s="308"/>
      <c r="B138" s="156" t="s">
        <v>13</v>
      </c>
      <c r="C138" s="141">
        <v>4.6040881127207778E-2</v>
      </c>
      <c r="D138" s="141">
        <v>4.0472175379426642E-2</v>
      </c>
      <c r="E138" s="141">
        <v>0.14755323122898767</v>
      </c>
      <c r="F138" s="141">
        <v>0.13720228111372024</v>
      </c>
      <c r="G138" s="141">
        <v>8.6215538847117801E-2</v>
      </c>
      <c r="H138" s="141">
        <v>8.5967130214917822E-2</v>
      </c>
      <c r="I138" s="141">
        <v>8.2277829265781074E-2</v>
      </c>
      <c r="J138" s="141">
        <v>7.7541857637264983E-2</v>
      </c>
      <c r="K138" s="141">
        <v>0.12454212454212454</v>
      </c>
      <c r="L138" s="141">
        <v>0.11475409836065574</v>
      </c>
      <c r="M138" s="141">
        <v>8.3433493589743585E-2</v>
      </c>
      <c r="N138" s="141">
        <v>7.8574026918879589E-2</v>
      </c>
      <c r="O138" s="141">
        <v>8.0886558627264057E-2</v>
      </c>
    </row>
    <row r="139" spans="1:15" s="78" customFormat="1" ht="12.6" thickBot="1" x14ac:dyDescent="0.3">
      <c r="M139" s="88"/>
      <c r="N139" s="88"/>
      <c r="O139" s="88"/>
    </row>
    <row r="140" spans="1:15" s="78" customFormat="1" x14ac:dyDescent="0.25">
      <c r="A140" s="302" t="s">
        <v>123</v>
      </c>
      <c r="B140" s="155" t="s">
        <v>6</v>
      </c>
      <c r="C140" s="171">
        <v>1.607142857142857E-2</v>
      </c>
      <c r="D140" s="171">
        <v>2.0134228187919462E-2</v>
      </c>
      <c r="E140" s="171">
        <v>0.1318051575931232</v>
      </c>
      <c r="F140" s="171">
        <v>9.3833780160857902E-2</v>
      </c>
      <c r="G140" s="171">
        <v>7.9681274900398405E-2</v>
      </c>
      <c r="H140" s="171">
        <v>6.7729083665338641E-2</v>
      </c>
      <c r="I140" s="171">
        <v>6.4655172413793108E-2</v>
      </c>
      <c r="J140" s="171">
        <v>5.2459016393442623E-2</v>
      </c>
      <c r="K140" s="171">
        <v>0.12121212121212122</v>
      </c>
      <c r="L140" s="171">
        <v>0</v>
      </c>
      <c r="M140" s="171">
        <v>6.6219614417435041E-2</v>
      </c>
      <c r="N140" s="171">
        <v>5.1364365971107544E-2</v>
      </c>
      <c r="O140" s="171">
        <v>5.8630586305863056E-2</v>
      </c>
    </row>
    <row r="141" spans="1:15" x14ac:dyDescent="0.25">
      <c r="A141" s="303"/>
      <c r="B141" s="60" t="s">
        <v>7</v>
      </c>
      <c r="C141" s="52">
        <v>1.1345218800648298E-2</v>
      </c>
      <c r="D141" s="52">
        <v>2.3696682464454975E-2</v>
      </c>
      <c r="E141" s="52">
        <v>9.7719869706840393E-2</v>
      </c>
      <c r="F141" s="52">
        <v>6.8403908794788276E-2</v>
      </c>
      <c r="G141" s="52">
        <v>9.5744680851063829E-2</v>
      </c>
      <c r="H141" s="52">
        <v>5.8823529411764705E-2</v>
      </c>
      <c r="I141" s="52">
        <v>4.9460431654676257E-2</v>
      </c>
      <c r="J141" s="52">
        <v>4.17036379769299E-2</v>
      </c>
      <c r="K141" s="52">
        <v>0</v>
      </c>
      <c r="L141" s="52">
        <v>1.2658227848101266E-2</v>
      </c>
      <c r="M141" s="52">
        <v>4.6888320545609548E-2</v>
      </c>
      <c r="N141" s="52">
        <v>3.9800995024875621E-2</v>
      </c>
      <c r="O141" s="52">
        <v>4.3295502311895752E-2</v>
      </c>
    </row>
    <row r="142" spans="1:15" x14ac:dyDescent="0.25">
      <c r="A142" s="303"/>
      <c r="B142" s="60" t="s">
        <v>8</v>
      </c>
      <c r="C142" s="52">
        <v>2.4901703800786368E-2</v>
      </c>
      <c r="D142" s="52">
        <v>1.937984496124031E-2</v>
      </c>
      <c r="E142" s="52">
        <v>0.20350109409190373</v>
      </c>
      <c r="F142" s="52">
        <v>0.14319809069212411</v>
      </c>
      <c r="G142" s="52">
        <v>0.25149700598802394</v>
      </c>
      <c r="H142" s="52">
        <v>9.2105263157894732E-2</v>
      </c>
      <c r="I142" s="52">
        <v>0.11103100216294159</v>
      </c>
      <c r="J142" s="52">
        <v>6.755805770584096E-2</v>
      </c>
      <c r="K142" s="52">
        <v>0.375</v>
      </c>
      <c r="L142" s="52">
        <v>0.16666666666666666</v>
      </c>
      <c r="M142" s="52">
        <v>0.11254480286738351</v>
      </c>
      <c r="N142" s="52">
        <v>6.7974772249474416E-2</v>
      </c>
      <c r="O142" s="52">
        <v>9.0007087172218281E-2</v>
      </c>
    </row>
    <row r="143" spans="1:15" x14ac:dyDescent="0.25">
      <c r="A143" s="303"/>
      <c r="B143" s="60" t="s">
        <v>9</v>
      </c>
      <c r="C143" s="52">
        <v>3.1195840554592721E-2</v>
      </c>
      <c r="D143" s="52">
        <v>2.5553662691652469E-2</v>
      </c>
      <c r="E143" s="52">
        <v>0.1095890410958904</v>
      </c>
      <c r="F143" s="52">
        <v>4.6875E-2</v>
      </c>
      <c r="G143" s="52">
        <v>6.4220183486238536E-2</v>
      </c>
      <c r="H143" s="52">
        <v>5.3333333333333337E-2</v>
      </c>
      <c r="I143" s="52">
        <v>5.4143646408839778E-2</v>
      </c>
      <c r="J143" s="52">
        <v>3.5246727089627394E-2</v>
      </c>
      <c r="K143" s="52">
        <v>0.18181818181818182</v>
      </c>
      <c r="L143" s="52">
        <v>0.15789473684210525</v>
      </c>
      <c r="M143" s="52">
        <v>5.5676855895196505E-2</v>
      </c>
      <c r="N143" s="52">
        <v>3.7549407114624504E-2</v>
      </c>
      <c r="O143" s="52">
        <v>4.6161825726141081E-2</v>
      </c>
    </row>
    <row r="144" spans="1:15" x14ac:dyDescent="0.25">
      <c r="A144" s="303"/>
      <c r="B144" s="60" t="s">
        <v>10</v>
      </c>
      <c r="C144" s="52">
        <v>2.8089887640449437E-2</v>
      </c>
      <c r="D144" s="52">
        <v>3.1531531531531529E-2</v>
      </c>
      <c r="E144" s="52">
        <v>2.1739130434782608E-2</v>
      </c>
      <c r="F144" s="52">
        <v>3.0303030303030304E-2</v>
      </c>
      <c r="G144" s="52">
        <v>7.4999999999999997E-2</v>
      </c>
      <c r="H144" s="52">
        <v>0</v>
      </c>
      <c r="I144" s="52">
        <v>3.7142857142857144E-2</v>
      </c>
      <c r="J144" s="52">
        <v>2.358490566037736E-2</v>
      </c>
      <c r="K144" s="52">
        <v>0</v>
      </c>
      <c r="L144" s="52">
        <v>0</v>
      </c>
      <c r="M144" s="52">
        <v>3.6723163841807911E-2</v>
      </c>
      <c r="N144" s="52">
        <v>2.3419203747072601E-2</v>
      </c>
      <c r="O144" s="52">
        <v>2.9449423815621E-2</v>
      </c>
    </row>
    <row r="145" spans="1:15" ht="12.6" thickBot="1" x14ac:dyDescent="0.3">
      <c r="A145" s="308"/>
      <c r="B145" s="156" t="s">
        <v>13</v>
      </c>
      <c r="C145" s="141">
        <v>2.1521335807050092E-2</v>
      </c>
      <c r="D145" s="141">
        <v>2.2759601706970129E-2</v>
      </c>
      <c r="E145" s="141">
        <v>0.136938202247191</v>
      </c>
      <c r="F145" s="141">
        <v>9.009628610729023E-2</v>
      </c>
      <c r="G145" s="141">
        <v>0.1169811320754717</v>
      </c>
      <c r="H145" s="141">
        <v>6.2023939064200215E-2</v>
      </c>
      <c r="I145" s="141">
        <v>7.0411070411070406E-2</v>
      </c>
      <c r="J145" s="141">
        <v>4.8601735776277723E-2</v>
      </c>
      <c r="K145" s="141">
        <v>7.6923076923076927E-2</v>
      </c>
      <c r="L145" s="141">
        <v>3.7593984962406013E-2</v>
      </c>
      <c r="M145" s="141">
        <v>7.0562512422977536E-2</v>
      </c>
      <c r="N145" s="141">
        <v>4.8326438510718314E-2</v>
      </c>
      <c r="O145" s="141">
        <v>5.9136148420137209E-2</v>
      </c>
    </row>
    <row r="146" spans="1:15" x14ac:dyDescent="0.25">
      <c r="C146" s="90"/>
      <c r="D146" s="90"/>
      <c r="E146" s="90"/>
      <c r="F146" s="90"/>
      <c r="G146" s="90"/>
      <c r="H146" s="90"/>
      <c r="I146" s="90"/>
      <c r="J146" s="90"/>
      <c r="K146" s="90"/>
      <c r="L146" s="90"/>
      <c r="M146" s="90"/>
      <c r="N146" s="90"/>
      <c r="O146" s="90"/>
    </row>
    <row r="160" spans="1:15" x14ac:dyDescent="0.25">
      <c r="K160" s="78"/>
      <c r="L160" s="78"/>
      <c r="M160" s="78"/>
      <c r="N160" s="78"/>
      <c r="O160" s="78"/>
    </row>
    <row r="161" spans="11:15" x14ac:dyDescent="0.25">
      <c r="K161" s="78"/>
      <c r="L161" s="78"/>
      <c r="M161" s="78"/>
      <c r="N161" s="78"/>
      <c r="O161" s="78"/>
    </row>
    <row r="162" spans="11:15" ht="15.75" customHeight="1" x14ac:dyDescent="0.25">
      <c r="K162" s="78"/>
      <c r="L162" s="78"/>
      <c r="M162" s="78"/>
      <c r="N162" s="78"/>
      <c r="O162" s="78"/>
    </row>
    <row r="163" spans="11:15" x14ac:dyDescent="0.25">
      <c r="K163" s="78"/>
      <c r="L163" s="78"/>
      <c r="M163" s="78"/>
      <c r="N163" s="78"/>
      <c r="O163" s="78"/>
    </row>
    <row r="164" spans="11:15" x14ac:dyDescent="0.25">
      <c r="K164" s="78"/>
      <c r="L164" s="78"/>
      <c r="M164" s="78"/>
      <c r="N164" s="78"/>
      <c r="O164" s="78"/>
    </row>
    <row r="165" spans="11:15" x14ac:dyDescent="0.25">
      <c r="K165" s="78"/>
      <c r="L165" s="78"/>
      <c r="M165" s="78"/>
      <c r="N165" s="78"/>
      <c r="O165" s="78"/>
    </row>
    <row r="166" spans="11:15" x14ac:dyDescent="0.25">
      <c r="K166" s="78"/>
      <c r="L166" s="78"/>
      <c r="M166" s="78"/>
      <c r="N166" s="78"/>
      <c r="O166" s="78"/>
    </row>
  </sheetData>
  <mergeCells count="69">
    <mergeCell ref="A118:A123"/>
    <mergeCell ref="A140:A145"/>
    <mergeCell ref="A133:A138"/>
    <mergeCell ref="C88:E88"/>
    <mergeCell ref="B115:B117"/>
    <mergeCell ref="C115:H115"/>
    <mergeCell ref="B130:B132"/>
    <mergeCell ref="C130:H130"/>
    <mergeCell ref="F88:F89"/>
    <mergeCell ref="C116:D116"/>
    <mergeCell ref="E116:F116"/>
    <mergeCell ref="G116:H116"/>
    <mergeCell ref="J24:O24"/>
    <mergeCell ref="C59:H59"/>
    <mergeCell ref="A27:A32"/>
    <mergeCell ref="A48:A53"/>
    <mergeCell ref="A41:A46"/>
    <mergeCell ref="A37:H37"/>
    <mergeCell ref="A16:A18"/>
    <mergeCell ref="B14:B15"/>
    <mergeCell ref="C14:E14"/>
    <mergeCell ref="F14:F15"/>
    <mergeCell ref="G14:G15"/>
    <mergeCell ref="H14:H15"/>
    <mergeCell ref="B39:B40"/>
    <mergeCell ref="C39:E39"/>
    <mergeCell ref="F39:F40"/>
    <mergeCell ref="G39:G40"/>
    <mergeCell ref="H39:H40"/>
    <mergeCell ref="B25:B26"/>
    <mergeCell ref="C25:E25"/>
    <mergeCell ref="F25:F26"/>
    <mergeCell ref="G25:G26"/>
    <mergeCell ref="H25:H26"/>
    <mergeCell ref="B60:B61"/>
    <mergeCell ref="B88:B89"/>
    <mergeCell ref="G88:G89"/>
    <mergeCell ref="H88:H89"/>
    <mergeCell ref="C60:E60"/>
    <mergeCell ref="F60:F61"/>
    <mergeCell ref="G60:G61"/>
    <mergeCell ref="H60:H61"/>
    <mergeCell ref="C87:H87"/>
    <mergeCell ref="I115:J115"/>
    <mergeCell ref="K115:L115"/>
    <mergeCell ref="I116:I117"/>
    <mergeCell ref="I87:N87"/>
    <mergeCell ref="I88:K88"/>
    <mergeCell ref="L88:L89"/>
    <mergeCell ref="M88:M89"/>
    <mergeCell ref="N88:N89"/>
    <mergeCell ref="M115:M117"/>
    <mergeCell ref="N115:N117"/>
    <mergeCell ref="O115:O117"/>
    <mergeCell ref="K116:K117"/>
    <mergeCell ref="L116:L117"/>
    <mergeCell ref="C131:D131"/>
    <mergeCell ref="E131:F131"/>
    <mergeCell ref="G131:H131"/>
    <mergeCell ref="I131:I132"/>
    <mergeCell ref="J131:J132"/>
    <mergeCell ref="M130:M132"/>
    <mergeCell ref="N130:N132"/>
    <mergeCell ref="O130:O132"/>
    <mergeCell ref="K131:K132"/>
    <mergeCell ref="L131:L132"/>
    <mergeCell ref="J116:J117"/>
    <mergeCell ref="I130:J130"/>
    <mergeCell ref="K130:L130"/>
  </mergeCells>
  <pageMargins left="0.70866141732283472" right="0.70866141732283472" top="0.74803149606299213" bottom="0.74803149606299213" header="0.31496062992125984" footer="0.31496062992125984"/>
  <pageSetup paperSize="8" orientation="landscape" r:id="rId1"/>
  <rowBreaks count="1" manualBreakCount="1">
    <brk id="110" max="16" man="1"/>
  </rowBreaks>
  <colBreaks count="1" manualBreakCount="1">
    <brk id="19"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rgb="FF660066"/>
  </sheetPr>
  <dimension ref="A1:U147"/>
  <sheetViews>
    <sheetView zoomScaleNormal="100" zoomScaleSheetLayoutView="20" workbookViewId="0"/>
  </sheetViews>
  <sheetFormatPr defaultColWidth="9.33203125" defaultRowHeight="12" x14ac:dyDescent="0.25"/>
  <cols>
    <col min="1" max="1" width="9.33203125" style="5"/>
    <col min="2" max="2" width="24.5546875" style="5" customWidth="1"/>
    <col min="3" max="15" width="9.6640625" style="5" customWidth="1"/>
    <col min="16" max="20" width="9.33203125" style="5" customWidth="1"/>
    <col min="21" max="21" width="10.33203125" style="5" customWidth="1"/>
    <col min="22" max="22" width="12.6640625" style="5" customWidth="1"/>
    <col min="23" max="23" width="12.33203125" style="5" customWidth="1"/>
    <col min="24" max="24" width="13.33203125" style="5" bestFit="1" customWidth="1"/>
    <col min="25" max="25" width="12.44140625" style="5" bestFit="1" customWidth="1"/>
    <col min="26" max="26" width="13.44140625" style="5" bestFit="1" customWidth="1"/>
    <col min="27" max="27" width="14" style="5" bestFit="1" customWidth="1"/>
    <col min="28" max="28" width="12.33203125" style="5" bestFit="1" customWidth="1"/>
    <col min="29" max="29" width="12.5546875" style="5" bestFit="1" customWidth="1"/>
    <col min="30" max="30" width="12.33203125" style="5" bestFit="1" customWidth="1"/>
    <col min="31" max="31" width="13.33203125" style="5" bestFit="1" customWidth="1"/>
    <col min="32" max="32" width="12.44140625" style="5" bestFit="1" customWidth="1"/>
    <col min="33" max="33" width="13.44140625" style="5" bestFit="1" customWidth="1"/>
    <col min="34" max="34" width="12.33203125" style="5" bestFit="1" customWidth="1"/>
    <col min="35" max="35" width="12" style="5" bestFit="1" customWidth="1"/>
    <col min="36" max="36" width="11.44140625" style="5" bestFit="1" customWidth="1"/>
    <col min="37" max="37" width="11.6640625" style="5" bestFit="1" customWidth="1"/>
    <col min="38" max="38" width="11.33203125" style="5" bestFit="1" customWidth="1"/>
    <col min="39" max="39" width="10.6640625" style="5" bestFit="1" customWidth="1"/>
    <col min="40" max="40" width="10.33203125" style="5" bestFit="1" customWidth="1"/>
    <col min="41" max="41" width="11.6640625" style="5" bestFit="1" customWidth="1"/>
    <col min="42" max="42" width="11.33203125" style="5" bestFit="1" customWidth="1"/>
    <col min="43" max="43" width="11.6640625" style="5" bestFit="1" customWidth="1"/>
    <col min="44" max="44" width="11.33203125" style="5" bestFit="1" customWidth="1"/>
    <col min="45" max="45" width="12.5546875" style="5" bestFit="1" customWidth="1"/>
    <col min="46" max="47" width="12" style="5" bestFit="1" customWidth="1"/>
    <col min="48" max="48" width="11.44140625" style="5" bestFit="1" customWidth="1"/>
    <col min="49" max="49" width="12.6640625" style="5" bestFit="1" customWidth="1"/>
    <col min="50" max="50" width="12.33203125" style="5" bestFit="1" customWidth="1"/>
    <col min="51" max="51" width="10.5546875" style="5" bestFit="1" customWidth="1"/>
    <col min="52" max="52" width="10" style="5" bestFit="1" customWidth="1"/>
    <col min="53" max="16384" width="9.33203125" style="5"/>
  </cols>
  <sheetData>
    <row r="1" spans="1:8" ht="15.6" x14ac:dyDescent="0.3">
      <c r="A1" s="57" t="s">
        <v>125</v>
      </c>
    </row>
    <row r="3" spans="1:8" x14ac:dyDescent="0.25">
      <c r="A3" s="55" t="s">
        <v>124</v>
      </c>
    </row>
    <row r="4" spans="1:8" s="65" customFormat="1" x14ac:dyDescent="0.25">
      <c r="A4" s="130" t="s">
        <v>161</v>
      </c>
    </row>
    <row r="5" spans="1:8" s="65" customFormat="1" x14ac:dyDescent="0.25">
      <c r="A5" s="71" t="s">
        <v>128</v>
      </c>
    </row>
    <row r="6" spans="1:8" s="65" customFormat="1" x14ac:dyDescent="0.25"/>
    <row r="7" spans="1:8" s="65" customFormat="1" ht="13.8" x14ac:dyDescent="0.3">
      <c r="A7" s="97" t="s">
        <v>130</v>
      </c>
    </row>
    <row r="8" spans="1:8" s="65" customFormat="1" x14ac:dyDescent="0.25">
      <c r="A8" s="71"/>
    </row>
    <row r="9" spans="1:8" s="65" customFormat="1" x14ac:dyDescent="0.25">
      <c r="A9" s="71"/>
    </row>
    <row r="10" spans="1:8" s="78" customFormat="1" x14ac:dyDescent="0.25">
      <c r="A10" s="92"/>
    </row>
    <row r="11" spans="1:8" ht="13.8" x14ac:dyDescent="0.3">
      <c r="A11" s="58" t="s">
        <v>209</v>
      </c>
    </row>
    <row r="13" spans="1:8" ht="17.25" customHeight="1" x14ac:dyDescent="0.25">
      <c r="B13" s="266" t="s">
        <v>84</v>
      </c>
      <c r="C13" s="265" t="s">
        <v>17</v>
      </c>
      <c r="D13" s="265"/>
      <c r="E13" s="265"/>
      <c r="F13" s="266" t="s">
        <v>89</v>
      </c>
      <c r="G13" s="266" t="s">
        <v>24</v>
      </c>
      <c r="H13" s="266" t="s">
        <v>13</v>
      </c>
    </row>
    <row r="14" spans="1:8" ht="17.25" customHeight="1" thickBot="1" x14ac:dyDescent="0.3">
      <c r="B14" s="302"/>
      <c r="C14" s="152" t="s">
        <v>69</v>
      </c>
      <c r="D14" s="152" t="s">
        <v>70</v>
      </c>
      <c r="E14" s="152" t="s">
        <v>71</v>
      </c>
      <c r="F14" s="302"/>
      <c r="G14" s="302"/>
      <c r="H14" s="302"/>
    </row>
    <row r="15" spans="1:8" ht="13.5" customHeight="1" x14ac:dyDescent="0.25">
      <c r="A15" s="302" t="s">
        <v>122</v>
      </c>
      <c r="B15" s="155" t="s">
        <v>265</v>
      </c>
      <c r="C15" s="154">
        <v>11138</v>
      </c>
      <c r="D15" s="154">
        <v>6097</v>
      </c>
      <c r="E15" s="154">
        <v>4684</v>
      </c>
      <c r="F15" s="154">
        <v>21919</v>
      </c>
      <c r="G15" s="154">
        <v>651</v>
      </c>
      <c r="H15" s="160">
        <v>22570</v>
      </c>
    </row>
    <row r="16" spans="1:8" ht="13.5" customHeight="1" x14ac:dyDescent="0.25">
      <c r="A16" s="303"/>
      <c r="B16" s="60" t="s">
        <v>269</v>
      </c>
      <c r="C16" s="51">
        <v>762</v>
      </c>
      <c r="D16" s="51">
        <v>439</v>
      </c>
      <c r="E16" s="51">
        <v>316</v>
      </c>
      <c r="F16" s="51">
        <v>1517</v>
      </c>
      <c r="G16" s="51">
        <v>73</v>
      </c>
      <c r="H16" s="61">
        <v>1590</v>
      </c>
    </row>
    <row r="17" spans="1:19" ht="13.5" customHeight="1" thickBot="1" x14ac:dyDescent="0.3">
      <c r="A17" s="308"/>
      <c r="B17" s="156" t="s">
        <v>73</v>
      </c>
      <c r="C17" s="141">
        <v>6.8414437062309194E-2</v>
      </c>
      <c r="D17" s="141">
        <v>7.200262424143021E-2</v>
      </c>
      <c r="E17" s="141">
        <v>6.7463706233988049E-2</v>
      </c>
      <c r="F17" s="141">
        <v>6.9209361740955336E-2</v>
      </c>
      <c r="G17" s="141">
        <v>0.11213517665130568</v>
      </c>
      <c r="H17" s="141">
        <v>7.0447496677004867E-2</v>
      </c>
    </row>
    <row r="20" spans="1:19" s="78" customFormat="1" x14ac:dyDescent="0.25"/>
    <row r="21" spans="1:19" s="78" customFormat="1" x14ac:dyDescent="0.25"/>
    <row r="22" spans="1:19" ht="13.8" x14ac:dyDescent="0.3">
      <c r="A22" s="59" t="s">
        <v>210</v>
      </c>
    </row>
    <row r="23" spans="1:19" x14ac:dyDescent="0.25">
      <c r="J23" s="325"/>
      <c r="K23" s="325"/>
      <c r="L23" s="325"/>
      <c r="M23" s="325"/>
      <c r="N23" s="325"/>
      <c r="O23" s="325"/>
      <c r="P23" s="8"/>
      <c r="Q23" s="8"/>
      <c r="R23" s="8"/>
      <c r="S23" s="8"/>
    </row>
    <row r="24" spans="1:19" ht="17.25" customHeight="1" x14ac:dyDescent="0.25">
      <c r="B24" s="266" t="s">
        <v>98</v>
      </c>
      <c r="C24" s="265" t="s">
        <v>17</v>
      </c>
      <c r="D24" s="265"/>
      <c r="E24" s="265"/>
      <c r="F24" s="266" t="s">
        <v>89</v>
      </c>
      <c r="G24" s="266" t="s">
        <v>24</v>
      </c>
      <c r="H24" s="266" t="s">
        <v>13</v>
      </c>
      <c r="J24" s="313"/>
      <c r="K24" s="313"/>
      <c r="L24" s="313"/>
      <c r="M24" s="314"/>
      <c r="N24" s="314"/>
      <c r="O24" s="314"/>
      <c r="P24" s="314"/>
      <c r="Q24" s="8"/>
      <c r="R24" s="8"/>
      <c r="S24" s="8"/>
    </row>
    <row r="25" spans="1:19" ht="17.25" customHeight="1" thickBot="1" x14ac:dyDescent="0.3">
      <c r="B25" s="302"/>
      <c r="C25" s="152" t="s">
        <v>69</v>
      </c>
      <c r="D25" s="152" t="s">
        <v>70</v>
      </c>
      <c r="E25" s="152" t="s">
        <v>71</v>
      </c>
      <c r="F25" s="302"/>
      <c r="G25" s="302"/>
      <c r="H25" s="302"/>
      <c r="J25" s="93"/>
      <c r="K25" s="93"/>
      <c r="L25" s="93"/>
      <c r="M25" s="314"/>
      <c r="N25" s="314"/>
      <c r="O25" s="314"/>
      <c r="P25" s="314"/>
      <c r="Q25" s="8"/>
      <c r="R25" s="8"/>
      <c r="S25" s="8"/>
    </row>
    <row r="26" spans="1:19" x14ac:dyDescent="0.25">
      <c r="A26" s="302" t="s">
        <v>122</v>
      </c>
      <c r="B26" s="155" t="s">
        <v>6</v>
      </c>
      <c r="C26" s="153">
        <v>227</v>
      </c>
      <c r="D26" s="153">
        <v>126</v>
      </c>
      <c r="E26" s="153">
        <v>117</v>
      </c>
      <c r="F26" s="153">
        <v>470</v>
      </c>
      <c r="G26" s="153">
        <v>24</v>
      </c>
      <c r="H26" s="153">
        <v>494</v>
      </c>
      <c r="J26" s="80"/>
      <c r="K26" s="80"/>
      <c r="L26" s="80"/>
      <c r="M26" s="80"/>
      <c r="N26" s="80"/>
      <c r="O26" s="80"/>
      <c r="P26" s="8"/>
      <c r="Q26" s="8"/>
      <c r="R26" s="8"/>
      <c r="S26" s="8"/>
    </row>
    <row r="27" spans="1:19" x14ac:dyDescent="0.25">
      <c r="A27" s="303"/>
      <c r="B27" s="60" t="s">
        <v>7</v>
      </c>
      <c r="C27" s="85">
        <v>129</v>
      </c>
      <c r="D27" s="85">
        <v>85</v>
      </c>
      <c r="E27" s="85">
        <v>58</v>
      </c>
      <c r="F27" s="85">
        <v>272</v>
      </c>
      <c r="G27" s="85">
        <v>10</v>
      </c>
      <c r="H27" s="85">
        <v>282</v>
      </c>
      <c r="J27" s="80"/>
      <c r="K27" s="80"/>
      <c r="L27" s="80"/>
      <c r="M27" s="80"/>
      <c r="N27" s="80"/>
      <c r="O27" s="80"/>
      <c r="P27" s="8"/>
      <c r="Q27" s="8"/>
      <c r="R27" s="8"/>
      <c r="S27" s="8"/>
    </row>
    <row r="28" spans="1:19" x14ac:dyDescent="0.25">
      <c r="A28" s="303"/>
      <c r="B28" s="60" t="s">
        <v>8</v>
      </c>
      <c r="C28" s="85">
        <v>159</v>
      </c>
      <c r="D28" s="85">
        <v>101</v>
      </c>
      <c r="E28" s="85">
        <v>46</v>
      </c>
      <c r="F28" s="85">
        <v>306</v>
      </c>
      <c r="G28" s="85">
        <v>34</v>
      </c>
      <c r="H28" s="85">
        <v>340</v>
      </c>
      <c r="J28" s="80"/>
      <c r="K28" s="80"/>
      <c r="L28" s="80"/>
      <c r="M28" s="80"/>
      <c r="N28" s="80"/>
      <c r="O28" s="80"/>
      <c r="P28" s="8"/>
      <c r="Q28" s="8"/>
      <c r="R28" s="8"/>
      <c r="S28" s="8"/>
    </row>
    <row r="29" spans="1:19" x14ac:dyDescent="0.25">
      <c r="A29" s="303"/>
      <c r="B29" s="60" t="s">
        <v>9</v>
      </c>
      <c r="C29" s="85">
        <v>207</v>
      </c>
      <c r="D29" s="85">
        <v>104</v>
      </c>
      <c r="E29" s="85">
        <v>65</v>
      </c>
      <c r="F29" s="85">
        <v>376</v>
      </c>
      <c r="G29" s="85">
        <v>2</v>
      </c>
      <c r="H29" s="85">
        <v>378</v>
      </c>
      <c r="J29" s="80"/>
      <c r="K29" s="80"/>
      <c r="L29" s="80"/>
      <c r="M29" s="80"/>
      <c r="N29" s="80"/>
      <c r="O29" s="80"/>
      <c r="P29" s="8"/>
      <c r="Q29" s="8"/>
      <c r="R29" s="8"/>
      <c r="S29" s="8"/>
    </row>
    <row r="30" spans="1:19" x14ac:dyDescent="0.25">
      <c r="A30" s="303"/>
      <c r="B30" s="60" t="s">
        <v>10</v>
      </c>
      <c r="C30" s="85">
        <v>40</v>
      </c>
      <c r="D30" s="85">
        <v>23</v>
      </c>
      <c r="E30" s="85">
        <v>30</v>
      </c>
      <c r="F30" s="85">
        <v>93</v>
      </c>
      <c r="G30" s="85">
        <v>3</v>
      </c>
      <c r="H30" s="85">
        <v>96</v>
      </c>
      <c r="J30" s="80"/>
      <c r="K30" s="80"/>
      <c r="L30" s="80"/>
      <c r="M30" s="80"/>
      <c r="N30" s="80"/>
      <c r="O30" s="80"/>
      <c r="P30" s="8"/>
      <c r="Q30" s="8"/>
      <c r="R30" s="8"/>
      <c r="S30" s="8"/>
    </row>
    <row r="31" spans="1:19" ht="12.6" thickBot="1" x14ac:dyDescent="0.3">
      <c r="A31" s="308"/>
      <c r="B31" s="156" t="s">
        <v>13</v>
      </c>
      <c r="C31" s="139">
        <v>762</v>
      </c>
      <c r="D31" s="139">
        <v>439</v>
      </c>
      <c r="E31" s="139">
        <v>316</v>
      </c>
      <c r="F31" s="139">
        <v>1517</v>
      </c>
      <c r="G31" s="139">
        <v>73</v>
      </c>
      <c r="H31" s="139">
        <v>1590</v>
      </c>
      <c r="J31" s="80"/>
      <c r="K31" s="80"/>
      <c r="L31" s="80"/>
      <c r="M31" s="80"/>
      <c r="N31" s="80"/>
      <c r="O31" s="80"/>
      <c r="P31" s="8"/>
      <c r="Q31" s="8"/>
      <c r="R31" s="8"/>
      <c r="S31" s="8"/>
    </row>
    <row r="32" spans="1:19" x14ac:dyDescent="0.25">
      <c r="B32" s="16"/>
      <c r="J32" s="80"/>
      <c r="K32" s="80"/>
      <c r="L32" s="80"/>
      <c r="M32" s="80"/>
      <c r="N32" s="80"/>
      <c r="O32" s="80"/>
      <c r="P32" s="8"/>
      <c r="Q32" s="8"/>
      <c r="R32" s="8"/>
      <c r="S32" s="8"/>
    </row>
    <row r="33" spans="1:21" s="78" customFormat="1" x14ac:dyDescent="0.25">
      <c r="B33" s="92"/>
      <c r="J33" s="80"/>
      <c r="K33" s="80"/>
      <c r="L33" s="80"/>
      <c r="M33" s="80"/>
      <c r="N33" s="80"/>
      <c r="O33" s="80"/>
      <c r="P33" s="80"/>
      <c r="Q33" s="80"/>
      <c r="R33" s="80"/>
      <c r="S33" s="80"/>
    </row>
    <row r="34" spans="1:21" s="78" customFormat="1" x14ac:dyDescent="0.25">
      <c r="B34" s="92"/>
      <c r="J34" s="80"/>
      <c r="K34" s="80"/>
      <c r="L34" s="80"/>
      <c r="M34" s="80"/>
      <c r="N34" s="80"/>
      <c r="O34" s="80"/>
      <c r="P34" s="80"/>
      <c r="Q34" s="80"/>
      <c r="R34" s="80"/>
      <c r="S34" s="80"/>
    </row>
    <row r="35" spans="1:21" x14ac:dyDescent="0.25">
      <c r="B35" s="16"/>
      <c r="J35" s="8"/>
      <c r="K35" s="66"/>
      <c r="L35" s="66"/>
      <c r="M35" s="66"/>
      <c r="N35" s="66"/>
      <c r="O35" s="66"/>
      <c r="P35" s="8"/>
      <c r="Q35" s="8"/>
      <c r="R35" s="8"/>
      <c r="S35" s="8"/>
    </row>
    <row r="36" spans="1:21" ht="27" customHeight="1" x14ac:dyDescent="0.3">
      <c r="A36" s="328" t="s">
        <v>211</v>
      </c>
      <c r="B36" s="258"/>
      <c r="C36" s="258"/>
      <c r="D36" s="258"/>
      <c r="E36" s="258"/>
      <c r="F36" s="258"/>
      <c r="G36" s="258"/>
      <c r="H36" s="258"/>
      <c r="J36" s="8"/>
      <c r="K36" s="8"/>
      <c r="L36" s="8"/>
      <c r="M36" s="8"/>
      <c r="N36" s="8"/>
      <c r="O36" s="8"/>
      <c r="P36" s="8"/>
      <c r="Q36" s="8"/>
      <c r="R36" s="8"/>
      <c r="S36" s="35"/>
    </row>
    <row r="37" spans="1:21" x14ac:dyDescent="0.25">
      <c r="J37" s="8"/>
      <c r="K37" s="8"/>
      <c r="L37" s="8"/>
      <c r="M37" s="8"/>
      <c r="N37" s="8"/>
      <c r="O37" s="8"/>
      <c r="P37" s="8"/>
      <c r="Q37" s="8"/>
      <c r="R37" s="8"/>
      <c r="S37" s="35"/>
    </row>
    <row r="38" spans="1:21" ht="17.25" customHeight="1" x14ac:dyDescent="0.25">
      <c r="B38" s="266" t="s">
        <v>98</v>
      </c>
      <c r="C38" s="265" t="s">
        <v>17</v>
      </c>
      <c r="D38" s="265"/>
      <c r="E38" s="265"/>
      <c r="F38" s="266" t="s">
        <v>89</v>
      </c>
      <c r="G38" s="266" t="s">
        <v>24</v>
      </c>
      <c r="H38" s="266" t="s">
        <v>13</v>
      </c>
    </row>
    <row r="39" spans="1:21" ht="17.25" customHeight="1" thickBot="1" x14ac:dyDescent="0.3">
      <c r="B39" s="302"/>
      <c r="C39" s="152" t="s">
        <v>69</v>
      </c>
      <c r="D39" s="152" t="s">
        <v>70</v>
      </c>
      <c r="E39" s="152" t="s">
        <v>71</v>
      </c>
      <c r="F39" s="302"/>
      <c r="G39" s="302"/>
      <c r="H39" s="302"/>
      <c r="K39" s="65"/>
      <c r="L39" s="65"/>
      <c r="M39" s="65"/>
      <c r="N39" s="65"/>
      <c r="O39" s="65"/>
    </row>
    <row r="40" spans="1:21" x14ac:dyDescent="0.25">
      <c r="A40" s="302" t="s">
        <v>122</v>
      </c>
      <c r="B40" s="153" t="s">
        <v>6</v>
      </c>
      <c r="C40" s="171">
        <v>5.2135966926963713E-2</v>
      </c>
      <c r="D40" s="171">
        <v>5.6629213483146069E-2</v>
      </c>
      <c r="E40" s="171">
        <v>4.7735618115055077E-2</v>
      </c>
      <c r="F40" s="171">
        <v>5.2048726467331122E-2</v>
      </c>
      <c r="G40" s="171">
        <v>5.5813953488372092E-2</v>
      </c>
      <c r="H40" s="171">
        <v>5.2219873150105706E-2</v>
      </c>
      <c r="J40" s="67"/>
      <c r="K40" s="88"/>
      <c r="L40" s="88"/>
      <c r="M40" s="88"/>
      <c r="N40" s="88"/>
      <c r="O40" s="88"/>
      <c r="P40" s="67"/>
    </row>
    <row r="41" spans="1:21" x14ac:dyDescent="0.25">
      <c r="A41" s="303"/>
      <c r="B41" s="85" t="s">
        <v>7</v>
      </c>
      <c r="C41" s="52">
        <v>6.3359528487229866E-2</v>
      </c>
      <c r="D41" s="52">
        <v>7.7625570776255703E-2</v>
      </c>
      <c r="E41" s="52">
        <v>6.8315665488810365E-2</v>
      </c>
      <c r="F41" s="52">
        <v>6.834170854271357E-2</v>
      </c>
      <c r="G41" s="52">
        <v>9.8039215686274508E-2</v>
      </c>
      <c r="H41" s="52">
        <v>6.9083782459578635E-2</v>
      </c>
      <c r="J41" s="88"/>
      <c r="K41" s="88"/>
      <c r="L41" s="91"/>
      <c r="M41" s="88"/>
      <c r="N41" s="88"/>
      <c r="O41" s="88"/>
      <c r="P41" s="67"/>
    </row>
    <row r="42" spans="1:21" s="65" customFormat="1" x14ac:dyDescent="0.25">
      <c r="A42" s="303"/>
      <c r="B42" s="85" t="s">
        <v>8</v>
      </c>
      <c r="C42" s="52">
        <v>6.6666666666666666E-2</v>
      </c>
      <c r="D42" s="52">
        <v>6.0733613950691524E-2</v>
      </c>
      <c r="E42" s="52">
        <v>7.7834179357021999E-2</v>
      </c>
      <c r="F42" s="52">
        <v>6.5962491916361291E-2</v>
      </c>
      <c r="G42" s="52">
        <v>0.52307692307692311</v>
      </c>
      <c r="H42" s="52">
        <v>7.2278911564625847E-2</v>
      </c>
      <c r="J42" s="88"/>
      <c r="K42" s="88"/>
      <c r="L42" s="88"/>
      <c r="M42" s="88"/>
      <c r="N42" s="88"/>
      <c r="O42" s="88"/>
      <c r="P42" s="67"/>
    </row>
    <row r="43" spans="1:21" s="65" customFormat="1" x14ac:dyDescent="0.25">
      <c r="A43" s="303"/>
      <c r="B43" s="85" t="s">
        <v>9</v>
      </c>
      <c r="C43" s="52">
        <v>0.11299126637554585</v>
      </c>
      <c r="D43" s="52">
        <v>0.12206572769953052</v>
      </c>
      <c r="E43" s="52">
        <v>0.11168384879725086</v>
      </c>
      <c r="F43" s="52">
        <v>0.11512553582363748</v>
      </c>
      <c r="G43" s="52">
        <v>7.6923076923076927E-2</v>
      </c>
      <c r="H43" s="52">
        <v>0.11482381530984204</v>
      </c>
      <c r="J43" s="88"/>
      <c r="K43" s="88"/>
      <c r="L43" s="88"/>
      <c r="M43" s="88"/>
      <c r="N43" s="88"/>
      <c r="O43" s="88"/>
      <c r="P43" s="67"/>
    </row>
    <row r="44" spans="1:21" s="65" customFormat="1" x14ac:dyDescent="0.25">
      <c r="A44" s="303"/>
      <c r="B44" s="85" t="s">
        <v>10</v>
      </c>
      <c r="C44" s="52">
        <v>7.5329566854990579E-2</v>
      </c>
      <c r="D44" s="52">
        <v>8.7786259541984726E-2</v>
      </c>
      <c r="E44" s="52">
        <v>0.14218009478672985</v>
      </c>
      <c r="F44" s="52">
        <v>9.2629482071713148E-2</v>
      </c>
      <c r="G44" s="52">
        <v>0.10714285714285714</v>
      </c>
      <c r="H44" s="52">
        <v>9.3023255813953487E-2</v>
      </c>
      <c r="J44" s="88"/>
      <c r="K44" s="88"/>
      <c r="L44" s="88"/>
      <c r="M44" s="88"/>
      <c r="N44" s="88"/>
      <c r="O44" s="88"/>
      <c r="P44" s="67"/>
    </row>
    <row r="45" spans="1:21" s="65" customFormat="1" ht="12.6" thickBot="1" x14ac:dyDescent="0.3">
      <c r="A45" s="308"/>
      <c r="B45" s="139" t="s">
        <v>13</v>
      </c>
      <c r="C45" s="141">
        <v>6.8414437062309208E-2</v>
      </c>
      <c r="D45" s="141">
        <v>7.200262424143021E-2</v>
      </c>
      <c r="E45" s="141">
        <v>6.7463706233988049E-2</v>
      </c>
      <c r="F45" s="141">
        <v>6.9209361740955336E-2</v>
      </c>
      <c r="G45" s="141">
        <v>0.11213517665130568</v>
      </c>
      <c r="H45" s="141">
        <v>7.0447496677004867E-2</v>
      </c>
      <c r="J45" s="88"/>
      <c r="K45" s="88"/>
      <c r="L45" s="88"/>
      <c r="M45" s="88"/>
      <c r="N45" s="88"/>
      <c r="O45" s="88"/>
      <c r="P45" s="67"/>
    </row>
    <row r="46" spans="1:21" s="65" customFormat="1" ht="12.6" thickBot="1" x14ac:dyDescent="0.3">
      <c r="B46" s="71"/>
    </row>
    <row r="47" spans="1:21" x14ac:dyDescent="0.25">
      <c r="A47" s="298" t="s">
        <v>123</v>
      </c>
      <c r="B47" s="153" t="s">
        <v>6</v>
      </c>
      <c r="C47" s="171">
        <v>6.4724919093851127E-2</v>
      </c>
      <c r="D47" s="171">
        <v>3.6048064085447265E-2</v>
      </c>
      <c r="E47" s="171">
        <v>3.4615384615384617E-2</v>
      </c>
      <c r="F47" s="171">
        <v>4.9900199600798403E-2</v>
      </c>
      <c r="G47" s="171">
        <v>6.3492063492063489E-2</v>
      </c>
      <c r="H47" s="171">
        <v>5.0233644859813083E-2</v>
      </c>
      <c r="I47" s="12"/>
      <c r="J47" s="65"/>
      <c r="K47" s="65"/>
      <c r="L47" s="65"/>
      <c r="M47" s="65"/>
      <c r="N47" s="65"/>
      <c r="O47" s="65"/>
      <c r="P47" s="68"/>
      <c r="Q47" s="68"/>
      <c r="R47" s="68"/>
      <c r="S47" s="68"/>
      <c r="T47" s="68"/>
      <c r="U47" s="68"/>
    </row>
    <row r="48" spans="1:21" x14ac:dyDescent="0.25">
      <c r="A48" s="299"/>
      <c r="B48" s="85" t="s">
        <v>7</v>
      </c>
      <c r="C48" s="52">
        <v>7.9528718703976431E-2</v>
      </c>
      <c r="D48" s="52">
        <v>6.402439024390244E-2</v>
      </c>
      <c r="E48" s="52">
        <v>9.8557692307692304E-2</v>
      </c>
      <c r="F48" s="52">
        <v>7.8600823045267484E-2</v>
      </c>
      <c r="G48" s="52">
        <v>7.0921985815602835E-3</v>
      </c>
      <c r="H48" s="52">
        <v>7.4679113185530915E-2</v>
      </c>
      <c r="I48" s="12"/>
      <c r="J48" s="65"/>
      <c r="K48" s="65"/>
      <c r="L48" s="65"/>
      <c r="M48" s="65"/>
      <c r="N48" s="65"/>
      <c r="O48" s="65"/>
      <c r="P48" s="68"/>
      <c r="Q48" s="68"/>
      <c r="R48" s="68"/>
      <c r="S48" s="68"/>
      <c r="T48" s="68"/>
      <c r="U48" s="68"/>
    </row>
    <row r="49" spans="1:21" x14ac:dyDescent="0.25">
      <c r="A49" s="299"/>
      <c r="B49" s="85" t="s">
        <v>8</v>
      </c>
      <c r="C49" s="52">
        <v>4.2367601246105918E-2</v>
      </c>
      <c r="D49" s="52">
        <v>6.1093247588424437E-2</v>
      </c>
      <c r="E49" s="52">
        <v>2.9484029484029485E-2</v>
      </c>
      <c r="F49" s="52">
        <v>4.6519524617996605E-2</v>
      </c>
      <c r="G49" s="52">
        <v>6.6666666666666666E-2</v>
      </c>
      <c r="H49" s="52">
        <v>4.6621621621621624E-2</v>
      </c>
      <c r="I49" s="12"/>
      <c r="J49" s="65"/>
      <c r="K49" s="65"/>
      <c r="L49" s="65"/>
      <c r="M49" s="65"/>
      <c r="N49" s="65"/>
      <c r="O49" s="65"/>
      <c r="P49" s="68"/>
      <c r="Q49" s="68"/>
      <c r="R49" s="68"/>
      <c r="S49" s="68"/>
      <c r="T49" s="68"/>
      <c r="U49" s="68"/>
    </row>
    <row r="50" spans="1:21" x14ac:dyDescent="0.25">
      <c r="A50" s="299"/>
      <c r="B50" s="85" t="s">
        <v>9</v>
      </c>
      <c r="C50" s="52">
        <v>7.7654516640253565E-2</v>
      </c>
      <c r="D50" s="52">
        <v>0.1104868913857678</v>
      </c>
      <c r="E50" s="52">
        <v>6.4981949458483748E-2</v>
      </c>
      <c r="F50" s="52">
        <v>8.4418716835504101E-2</v>
      </c>
      <c r="G50" s="52">
        <v>0</v>
      </c>
      <c r="H50" s="52">
        <v>8.321445553970519E-2</v>
      </c>
      <c r="I50" s="12"/>
      <c r="J50" s="65"/>
      <c r="K50" s="65"/>
      <c r="L50" s="65"/>
      <c r="M50" s="65"/>
      <c r="N50" s="65"/>
      <c r="O50" s="65"/>
      <c r="P50" s="68"/>
      <c r="Q50" s="68"/>
      <c r="R50" s="68"/>
      <c r="S50" s="68"/>
      <c r="T50" s="68"/>
      <c r="U50" s="68"/>
    </row>
    <row r="51" spans="1:21" x14ac:dyDescent="0.25">
      <c r="A51" s="299"/>
      <c r="B51" s="85" t="s">
        <v>10</v>
      </c>
      <c r="C51" s="52">
        <v>4.3062200956937802E-2</v>
      </c>
      <c r="D51" s="52">
        <v>7.281553398058252E-2</v>
      </c>
      <c r="E51" s="52">
        <v>1.0810810810810811E-2</v>
      </c>
      <c r="F51" s="52">
        <v>4.3263288009888753E-2</v>
      </c>
      <c r="G51" s="52">
        <v>0</v>
      </c>
      <c r="H51" s="52">
        <v>4.2892156862745098E-2</v>
      </c>
      <c r="I51" s="12"/>
      <c r="J51" s="65"/>
      <c r="K51" s="65"/>
      <c r="L51" s="65"/>
      <c r="M51" s="65"/>
      <c r="N51" s="65"/>
      <c r="O51" s="65"/>
      <c r="P51" s="68"/>
      <c r="Q51" s="68"/>
      <c r="R51" s="68"/>
      <c r="S51" s="68"/>
      <c r="T51" s="68"/>
      <c r="U51" s="68"/>
    </row>
    <row r="52" spans="1:21" ht="12.6" thickBot="1" x14ac:dyDescent="0.3">
      <c r="A52" s="299"/>
      <c r="B52" s="139" t="s">
        <v>13</v>
      </c>
      <c r="C52" s="141">
        <v>6.3276067358394278E-2</v>
      </c>
      <c r="D52" s="141">
        <v>6.4977257959714096E-2</v>
      </c>
      <c r="E52" s="141">
        <v>5.0415512465373964E-2</v>
      </c>
      <c r="F52" s="141">
        <v>6.1605649507526485E-2</v>
      </c>
      <c r="G52" s="141">
        <v>2.34375E-2</v>
      </c>
      <c r="H52" s="141">
        <v>6.0718823742966055E-2</v>
      </c>
      <c r="I52" s="12"/>
      <c r="J52" s="65"/>
      <c r="K52" s="65"/>
      <c r="L52" s="65"/>
      <c r="M52" s="65"/>
      <c r="N52" s="65"/>
      <c r="O52" s="65"/>
      <c r="P52" s="67"/>
      <c r="Q52" s="68"/>
      <c r="R52" s="68"/>
      <c r="S52" s="68"/>
      <c r="T52" s="68"/>
      <c r="U52" s="68"/>
    </row>
    <row r="53" spans="1:21" x14ac:dyDescent="0.25">
      <c r="B53" s="16"/>
    </row>
    <row r="54" spans="1:21" s="78" customFormat="1" x14ac:dyDescent="0.25">
      <c r="B54" s="92"/>
    </row>
    <row r="55" spans="1:21" s="78" customFormat="1" x14ac:dyDescent="0.25">
      <c r="B55" s="92"/>
    </row>
    <row r="56" spans="1:21" s="78" customFormat="1" x14ac:dyDescent="0.25">
      <c r="B56" s="92"/>
    </row>
    <row r="57" spans="1:21" ht="13.8" x14ac:dyDescent="0.3">
      <c r="A57" s="59" t="s">
        <v>212</v>
      </c>
      <c r="J57" s="8"/>
      <c r="K57" s="8"/>
      <c r="L57" s="8"/>
      <c r="M57" s="8"/>
      <c r="N57" s="8"/>
      <c r="O57" s="8"/>
      <c r="P57" s="8"/>
      <c r="Q57" s="8"/>
    </row>
    <row r="58" spans="1:21" x14ac:dyDescent="0.25">
      <c r="J58" s="8"/>
      <c r="K58" s="8"/>
      <c r="L58" s="8"/>
      <c r="M58" s="8"/>
      <c r="N58" s="8"/>
      <c r="O58" s="8"/>
      <c r="P58" s="8"/>
      <c r="Q58" s="8"/>
    </row>
    <row r="59" spans="1:21" s="65" customFormat="1" ht="22.5" customHeight="1" x14ac:dyDescent="0.25">
      <c r="C59" s="305" t="s">
        <v>122</v>
      </c>
      <c r="D59" s="305"/>
      <c r="E59" s="305"/>
      <c r="F59" s="305"/>
      <c r="G59" s="305"/>
      <c r="H59" s="300"/>
      <c r="I59" s="66"/>
      <c r="J59" s="66"/>
      <c r="K59" s="66"/>
    </row>
    <row r="60" spans="1:21" ht="16.5" customHeight="1" x14ac:dyDescent="0.25">
      <c r="A60" s="65"/>
      <c r="B60" s="302" t="s">
        <v>99</v>
      </c>
      <c r="C60" s="268" t="s">
        <v>17</v>
      </c>
      <c r="D60" s="268"/>
      <c r="E60" s="269"/>
      <c r="F60" s="302" t="s">
        <v>89</v>
      </c>
      <c r="G60" s="302" t="s">
        <v>24</v>
      </c>
      <c r="H60" s="266" t="s">
        <v>13</v>
      </c>
      <c r="I60" s="314"/>
      <c r="J60" s="314"/>
      <c r="K60" s="8"/>
    </row>
    <row r="61" spans="1:21" ht="17.25" customHeight="1" x14ac:dyDescent="0.25">
      <c r="A61" s="65"/>
      <c r="B61" s="308"/>
      <c r="C61" s="187" t="s">
        <v>69</v>
      </c>
      <c r="D61" s="132" t="s">
        <v>70</v>
      </c>
      <c r="E61" s="132" t="s">
        <v>71</v>
      </c>
      <c r="F61" s="308"/>
      <c r="G61" s="308"/>
      <c r="H61" s="266"/>
      <c r="I61" s="314"/>
      <c r="J61" s="314"/>
      <c r="K61" s="8"/>
    </row>
    <row r="62" spans="1:21" x14ac:dyDescent="0.25">
      <c r="A62" s="65"/>
      <c r="B62" s="64" t="s">
        <v>44</v>
      </c>
      <c r="C62" s="64">
        <v>38</v>
      </c>
      <c r="D62" s="64">
        <v>26</v>
      </c>
      <c r="E62" s="64">
        <v>18</v>
      </c>
      <c r="F62" s="64">
        <v>82</v>
      </c>
      <c r="G62" s="64">
        <v>2</v>
      </c>
      <c r="H62" s="64">
        <v>84</v>
      </c>
      <c r="I62" s="8"/>
      <c r="K62" s="78"/>
      <c r="L62" s="78"/>
      <c r="M62" s="78"/>
      <c r="N62" s="78"/>
    </row>
    <row r="63" spans="1:21" x14ac:dyDescent="0.25">
      <c r="A63" s="65"/>
      <c r="B63" s="64" t="s">
        <v>45</v>
      </c>
      <c r="C63" s="64">
        <v>56</v>
      </c>
      <c r="D63" s="64">
        <v>37</v>
      </c>
      <c r="E63" s="64">
        <v>18</v>
      </c>
      <c r="F63" s="64">
        <v>111</v>
      </c>
      <c r="G63" s="64">
        <v>1</v>
      </c>
      <c r="H63" s="64">
        <v>112</v>
      </c>
      <c r="I63" s="8"/>
      <c r="J63" s="78"/>
      <c r="K63" s="78"/>
      <c r="L63" s="78"/>
      <c r="M63" s="78"/>
      <c r="N63" s="78"/>
      <c r="O63" s="78"/>
    </row>
    <row r="64" spans="1:21" x14ac:dyDescent="0.25">
      <c r="A64" s="65"/>
      <c r="B64" s="64" t="s">
        <v>46</v>
      </c>
      <c r="C64" s="64">
        <v>37</v>
      </c>
      <c r="D64" s="64">
        <v>22</v>
      </c>
      <c r="E64" s="64">
        <v>23</v>
      </c>
      <c r="F64" s="64">
        <v>82</v>
      </c>
      <c r="G64" s="64">
        <v>1</v>
      </c>
      <c r="H64" s="64">
        <v>83</v>
      </c>
      <c r="I64" s="66"/>
      <c r="J64" s="78"/>
      <c r="K64" s="78"/>
      <c r="L64" s="78"/>
      <c r="M64" s="78"/>
      <c r="N64" s="78"/>
      <c r="O64" s="78"/>
    </row>
    <row r="65" spans="1:15" x14ac:dyDescent="0.25">
      <c r="A65" s="65"/>
      <c r="B65" s="64" t="s">
        <v>47</v>
      </c>
      <c r="C65" s="64">
        <v>15</v>
      </c>
      <c r="D65" s="64">
        <v>12</v>
      </c>
      <c r="E65" s="64">
        <v>10</v>
      </c>
      <c r="F65" s="64">
        <v>37</v>
      </c>
      <c r="G65" s="64">
        <v>5</v>
      </c>
      <c r="H65" s="64">
        <v>42</v>
      </c>
      <c r="I65" s="66"/>
      <c r="J65" s="78"/>
      <c r="K65" s="78"/>
      <c r="L65" s="78"/>
      <c r="M65" s="78"/>
      <c r="N65" s="78"/>
      <c r="O65" s="78"/>
    </row>
    <row r="66" spans="1:15" x14ac:dyDescent="0.25">
      <c r="B66" s="64" t="s">
        <v>48</v>
      </c>
      <c r="C66" s="64">
        <v>38</v>
      </c>
      <c r="D66" s="64">
        <v>24</v>
      </c>
      <c r="E66" s="64">
        <v>7</v>
      </c>
      <c r="F66" s="64">
        <v>69</v>
      </c>
      <c r="G66" s="64">
        <v>1</v>
      </c>
      <c r="H66" s="64">
        <v>70</v>
      </c>
      <c r="I66" s="66"/>
      <c r="J66" s="78"/>
      <c r="K66" s="78"/>
      <c r="L66" s="78"/>
      <c r="M66" s="78"/>
      <c r="N66" s="78"/>
      <c r="O66" s="78"/>
    </row>
    <row r="67" spans="1:15" x14ac:dyDescent="0.25">
      <c r="B67" s="64" t="s">
        <v>49</v>
      </c>
      <c r="C67" s="64">
        <v>18</v>
      </c>
      <c r="D67" s="64">
        <v>13</v>
      </c>
      <c r="E67" s="64">
        <v>11</v>
      </c>
      <c r="F67" s="64">
        <v>42</v>
      </c>
      <c r="G67" s="64">
        <v>2</v>
      </c>
      <c r="H67" s="64">
        <v>44</v>
      </c>
      <c r="I67" s="66"/>
      <c r="J67" s="78"/>
      <c r="K67" s="78"/>
      <c r="L67" s="78"/>
      <c r="M67" s="78"/>
      <c r="N67" s="78"/>
      <c r="O67" s="78"/>
    </row>
    <row r="68" spans="1:15" x14ac:dyDescent="0.25">
      <c r="B68" s="64" t="s">
        <v>50</v>
      </c>
      <c r="C68" s="64">
        <v>27</v>
      </c>
      <c r="D68" s="64">
        <v>9</v>
      </c>
      <c r="E68" s="64">
        <v>11</v>
      </c>
      <c r="F68" s="64">
        <v>47</v>
      </c>
      <c r="G68" s="64">
        <v>0</v>
      </c>
      <c r="H68" s="64">
        <v>47</v>
      </c>
      <c r="I68" s="66"/>
      <c r="J68" s="78"/>
      <c r="K68" s="78"/>
      <c r="L68" s="78"/>
      <c r="M68" s="78"/>
      <c r="N68" s="78"/>
      <c r="O68" s="78"/>
    </row>
    <row r="69" spans="1:15" x14ac:dyDescent="0.25">
      <c r="B69" s="64" t="s">
        <v>51</v>
      </c>
      <c r="C69" s="64">
        <v>40</v>
      </c>
      <c r="D69" s="64">
        <v>23</v>
      </c>
      <c r="E69" s="64">
        <v>30</v>
      </c>
      <c r="F69" s="64">
        <v>93</v>
      </c>
      <c r="G69" s="64">
        <v>3</v>
      </c>
      <c r="H69" s="64">
        <v>96</v>
      </c>
      <c r="I69" s="66"/>
      <c r="J69" s="78"/>
      <c r="K69" s="78"/>
      <c r="L69" s="78"/>
      <c r="M69" s="78"/>
      <c r="N69" s="78"/>
      <c r="O69" s="78"/>
    </row>
    <row r="70" spans="1:15" x14ac:dyDescent="0.25">
      <c r="B70" s="64" t="s">
        <v>52</v>
      </c>
      <c r="C70" s="64">
        <v>13</v>
      </c>
      <c r="D70" s="64">
        <v>5</v>
      </c>
      <c r="E70" s="64">
        <v>5</v>
      </c>
      <c r="F70" s="64">
        <v>23</v>
      </c>
      <c r="G70" s="64">
        <v>0</v>
      </c>
      <c r="H70" s="64">
        <v>23</v>
      </c>
      <c r="I70" s="66"/>
      <c r="J70" s="78"/>
      <c r="K70" s="78"/>
      <c r="L70" s="78"/>
      <c r="M70" s="78"/>
      <c r="N70" s="78"/>
      <c r="O70" s="78"/>
    </row>
    <row r="71" spans="1:15" x14ac:dyDescent="0.25">
      <c r="B71" s="64" t="s">
        <v>53</v>
      </c>
      <c r="C71" s="64">
        <v>9</v>
      </c>
      <c r="D71" s="64">
        <v>12</v>
      </c>
      <c r="E71" s="64">
        <v>16</v>
      </c>
      <c r="F71" s="64">
        <v>37</v>
      </c>
      <c r="G71" s="64">
        <v>3</v>
      </c>
      <c r="H71" s="64">
        <v>40</v>
      </c>
      <c r="I71" s="66"/>
      <c r="J71" s="78"/>
      <c r="K71" s="78"/>
      <c r="L71" s="78"/>
      <c r="M71" s="78"/>
      <c r="N71" s="78"/>
      <c r="O71" s="78"/>
    </row>
    <row r="72" spans="1:15" x14ac:dyDescent="0.25">
      <c r="B72" s="64" t="s">
        <v>54</v>
      </c>
      <c r="C72" s="64">
        <v>89</v>
      </c>
      <c r="D72" s="64">
        <v>63</v>
      </c>
      <c r="E72" s="64">
        <v>18</v>
      </c>
      <c r="F72" s="64">
        <v>170</v>
      </c>
      <c r="G72" s="64">
        <v>13</v>
      </c>
      <c r="H72" s="64">
        <v>183</v>
      </c>
      <c r="I72" s="66"/>
      <c r="J72" s="78"/>
      <c r="K72" s="78"/>
      <c r="L72" s="78"/>
      <c r="M72" s="78"/>
      <c r="N72" s="78"/>
      <c r="O72" s="78"/>
    </row>
    <row r="73" spans="1:15" x14ac:dyDescent="0.25">
      <c r="B73" s="64" t="s">
        <v>55</v>
      </c>
      <c r="C73" s="64">
        <v>33</v>
      </c>
      <c r="D73" s="64">
        <v>11</v>
      </c>
      <c r="E73" s="64">
        <v>2</v>
      </c>
      <c r="F73" s="64">
        <v>46</v>
      </c>
      <c r="G73" s="64">
        <v>0</v>
      </c>
      <c r="H73" s="64">
        <v>46</v>
      </c>
      <c r="I73" s="66"/>
      <c r="J73" s="78"/>
      <c r="K73" s="78"/>
      <c r="L73" s="78"/>
      <c r="M73" s="78"/>
      <c r="N73" s="78"/>
      <c r="O73" s="78"/>
    </row>
    <row r="74" spans="1:15" x14ac:dyDescent="0.25">
      <c r="B74" s="64" t="s">
        <v>56</v>
      </c>
      <c r="C74" s="64">
        <v>140</v>
      </c>
      <c r="D74" s="64">
        <v>82</v>
      </c>
      <c r="E74" s="64">
        <v>56</v>
      </c>
      <c r="F74" s="64">
        <v>278</v>
      </c>
      <c r="G74" s="64">
        <v>5</v>
      </c>
      <c r="H74" s="64">
        <v>283</v>
      </c>
      <c r="I74" s="66"/>
      <c r="J74" s="78"/>
      <c r="K74" s="78"/>
      <c r="L74" s="78"/>
      <c r="M74" s="78"/>
      <c r="N74" s="78"/>
      <c r="O74" s="78"/>
    </row>
    <row r="75" spans="1:15" x14ac:dyDescent="0.25">
      <c r="B75" s="64" t="s">
        <v>57</v>
      </c>
      <c r="C75" s="64">
        <v>93</v>
      </c>
      <c r="D75" s="64">
        <v>44</v>
      </c>
      <c r="E75" s="64">
        <v>31</v>
      </c>
      <c r="F75" s="64">
        <v>168</v>
      </c>
      <c r="G75" s="64">
        <v>1</v>
      </c>
      <c r="H75" s="64">
        <v>169</v>
      </c>
      <c r="I75" s="66"/>
      <c r="J75" s="78"/>
      <c r="K75" s="78"/>
      <c r="L75" s="78"/>
      <c r="M75" s="78"/>
      <c r="N75" s="78"/>
      <c r="O75" s="78"/>
    </row>
    <row r="76" spans="1:15" x14ac:dyDescent="0.25">
      <c r="B76" s="64" t="s">
        <v>58</v>
      </c>
      <c r="C76" s="64">
        <v>79</v>
      </c>
      <c r="D76" s="64">
        <v>44</v>
      </c>
      <c r="E76" s="64">
        <v>31</v>
      </c>
      <c r="F76" s="64">
        <v>154</v>
      </c>
      <c r="G76" s="64">
        <v>21</v>
      </c>
      <c r="H76" s="64">
        <v>175</v>
      </c>
      <c r="I76" s="66"/>
      <c r="J76" s="78"/>
      <c r="K76" s="78"/>
      <c r="L76" s="78"/>
      <c r="M76" s="78"/>
      <c r="N76" s="78"/>
      <c r="O76" s="78"/>
    </row>
    <row r="77" spans="1:15" x14ac:dyDescent="0.25">
      <c r="B77" s="64" t="s">
        <v>59</v>
      </c>
      <c r="C77" s="64">
        <v>0</v>
      </c>
      <c r="D77" s="64">
        <v>4</v>
      </c>
      <c r="E77" s="64">
        <v>2</v>
      </c>
      <c r="F77" s="64">
        <v>6</v>
      </c>
      <c r="G77" s="64">
        <v>0</v>
      </c>
      <c r="H77" s="64">
        <v>6</v>
      </c>
      <c r="I77" s="66"/>
      <c r="J77" s="78"/>
      <c r="K77" s="78"/>
      <c r="L77" s="78"/>
      <c r="M77" s="78"/>
      <c r="N77" s="78"/>
      <c r="O77" s="78"/>
    </row>
    <row r="78" spans="1:15" x14ac:dyDescent="0.25">
      <c r="B78" s="64" t="s">
        <v>60</v>
      </c>
      <c r="C78" s="64">
        <v>24</v>
      </c>
      <c r="D78" s="64">
        <v>5</v>
      </c>
      <c r="E78" s="64">
        <v>18</v>
      </c>
      <c r="F78" s="64">
        <v>47</v>
      </c>
      <c r="G78" s="64">
        <v>13</v>
      </c>
      <c r="H78" s="64">
        <v>60</v>
      </c>
      <c r="I78" s="66"/>
      <c r="J78" s="78"/>
      <c r="K78" s="78"/>
      <c r="L78" s="78"/>
      <c r="M78" s="78"/>
      <c r="N78" s="78"/>
      <c r="O78" s="78"/>
    </row>
    <row r="79" spans="1:15" x14ac:dyDescent="0.25">
      <c r="B79" s="64" t="s">
        <v>61</v>
      </c>
      <c r="C79" s="64">
        <v>13</v>
      </c>
      <c r="D79" s="64">
        <v>3</v>
      </c>
      <c r="E79" s="64">
        <v>9</v>
      </c>
      <c r="F79" s="64">
        <v>25</v>
      </c>
      <c r="G79" s="64">
        <v>2</v>
      </c>
      <c r="H79" s="64">
        <v>27</v>
      </c>
      <c r="I79" s="66"/>
      <c r="J79" s="78"/>
      <c r="K79" s="78"/>
      <c r="L79" s="78"/>
      <c r="M79" s="78"/>
      <c r="N79" s="78"/>
      <c r="O79" s="78"/>
    </row>
    <row r="80" spans="1:15" ht="12.6" thickBot="1" x14ac:dyDescent="0.3">
      <c r="B80" s="139" t="s">
        <v>13</v>
      </c>
      <c r="C80" s="139">
        <v>762</v>
      </c>
      <c r="D80" s="139">
        <v>439</v>
      </c>
      <c r="E80" s="139">
        <v>316</v>
      </c>
      <c r="F80" s="139">
        <v>1517</v>
      </c>
      <c r="G80" s="139">
        <v>73</v>
      </c>
      <c r="H80" s="139">
        <v>1590</v>
      </c>
      <c r="I80" s="66"/>
      <c r="J80" s="78"/>
      <c r="K80" s="78"/>
      <c r="L80" s="78"/>
      <c r="M80" s="78"/>
      <c r="N80" s="78"/>
      <c r="O80" s="78"/>
    </row>
    <row r="81" spans="1:17" x14ac:dyDescent="0.25">
      <c r="B81" s="16"/>
      <c r="J81" s="36"/>
      <c r="K81" s="8"/>
      <c r="L81" s="8"/>
      <c r="M81" s="8"/>
      <c r="N81" s="8"/>
      <c r="O81" s="66"/>
      <c r="Q81" s="8"/>
    </row>
    <row r="82" spans="1:17" s="78" customFormat="1" x14ac:dyDescent="0.25">
      <c r="J82" s="80"/>
      <c r="K82" s="80"/>
      <c r="L82" s="80"/>
      <c r="M82" s="80"/>
      <c r="N82" s="80"/>
      <c r="O82" s="80"/>
      <c r="Q82" s="80"/>
    </row>
    <row r="83" spans="1:17" s="78" customFormat="1" x14ac:dyDescent="0.25">
      <c r="J83" s="80"/>
      <c r="K83" s="80"/>
      <c r="L83" s="80"/>
      <c r="M83" s="80"/>
      <c r="N83" s="80"/>
      <c r="O83" s="80"/>
      <c r="Q83" s="80"/>
    </row>
    <row r="84" spans="1:17" s="78" customFormat="1" x14ac:dyDescent="0.25">
      <c r="J84" s="80"/>
      <c r="K84" s="80"/>
      <c r="L84" s="80"/>
      <c r="M84" s="80"/>
      <c r="N84" s="80"/>
      <c r="O84" s="80"/>
      <c r="Q84" s="80"/>
    </row>
    <row r="85" spans="1:17" ht="13.8" x14ac:dyDescent="0.3">
      <c r="A85" s="59" t="s">
        <v>213</v>
      </c>
    </row>
    <row r="87" spans="1:17" s="65" customFormat="1" ht="21.75" customHeight="1" x14ac:dyDescent="0.25">
      <c r="C87" s="304" t="s">
        <v>122</v>
      </c>
      <c r="D87" s="305"/>
      <c r="E87" s="305"/>
      <c r="F87" s="305"/>
      <c r="G87" s="305"/>
      <c r="H87" s="300"/>
      <c r="I87" s="304" t="s">
        <v>123</v>
      </c>
      <c r="J87" s="305"/>
      <c r="K87" s="305"/>
      <c r="L87" s="305"/>
      <c r="M87" s="305"/>
      <c r="N87" s="305"/>
      <c r="O87" s="78"/>
    </row>
    <row r="88" spans="1:17" ht="17.25" customHeight="1" x14ac:dyDescent="0.25">
      <c r="B88" s="266" t="s">
        <v>99</v>
      </c>
      <c r="C88" s="265" t="s">
        <v>17</v>
      </c>
      <c r="D88" s="265"/>
      <c r="E88" s="265"/>
      <c r="F88" s="266" t="s">
        <v>89</v>
      </c>
      <c r="G88" s="266" t="s">
        <v>24</v>
      </c>
      <c r="H88" s="266" t="s">
        <v>13</v>
      </c>
      <c r="I88" s="265" t="s">
        <v>17</v>
      </c>
      <c r="J88" s="265"/>
      <c r="K88" s="265"/>
      <c r="L88" s="266" t="s">
        <v>89</v>
      </c>
      <c r="M88" s="266" t="s">
        <v>24</v>
      </c>
      <c r="N88" s="304" t="s">
        <v>13</v>
      </c>
      <c r="O88" s="78"/>
    </row>
    <row r="89" spans="1:17" ht="17.25" customHeight="1" x14ac:dyDescent="0.25">
      <c r="B89" s="266"/>
      <c r="C89" s="132" t="s">
        <v>69</v>
      </c>
      <c r="D89" s="132" t="s">
        <v>70</v>
      </c>
      <c r="E89" s="132" t="s">
        <v>71</v>
      </c>
      <c r="F89" s="266"/>
      <c r="G89" s="266"/>
      <c r="H89" s="266"/>
      <c r="I89" s="132" t="s">
        <v>69</v>
      </c>
      <c r="J89" s="132" t="s">
        <v>70</v>
      </c>
      <c r="K89" s="132" t="s">
        <v>71</v>
      </c>
      <c r="L89" s="266"/>
      <c r="M89" s="266"/>
      <c r="N89" s="304"/>
      <c r="O89" s="243"/>
    </row>
    <row r="90" spans="1:17" x14ac:dyDescent="0.25">
      <c r="B90" s="3" t="s">
        <v>44</v>
      </c>
      <c r="C90" s="239">
        <v>4.5130641330166268E-2</v>
      </c>
      <c r="D90" s="211">
        <v>6.280193236714976E-2</v>
      </c>
      <c r="E90" s="211">
        <v>4.4226044226044224E-2</v>
      </c>
      <c r="F90" s="211">
        <v>4.9308478653036683E-2</v>
      </c>
      <c r="G90" s="211">
        <v>6.0606060606060608E-2</v>
      </c>
      <c r="H90" s="211">
        <v>4.9528301886792497E-2</v>
      </c>
      <c r="I90" s="10">
        <v>6.9230769230769235E-2</v>
      </c>
      <c r="J90" s="213">
        <v>5.9782608695652176E-2</v>
      </c>
      <c r="K90" s="213">
        <v>0.10191082802547771</v>
      </c>
      <c r="L90" s="213">
        <v>7.3871409028727769E-2</v>
      </c>
      <c r="M90" s="213">
        <v>4.3478260869565216E-2</v>
      </c>
      <c r="N90" s="213">
        <v>7.2944297082228118E-2</v>
      </c>
      <c r="O90" s="96"/>
      <c r="P90" s="96"/>
    </row>
    <row r="91" spans="1:17" x14ac:dyDescent="0.25">
      <c r="B91" s="3" t="s">
        <v>45</v>
      </c>
      <c r="C91" s="210">
        <v>6.8043742405832316E-2</v>
      </c>
      <c r="D91" s="211">
        <v>9.3670886075949367E-2</v>
      </c>
      <c r="E91" s="211">
        <v>5.7877813504823149E-2</v>
      </c>
      <c r="F91" s="211">
        <v>7.2596468279921514E-2</v>
      </c>
      <c r="G91" s="211">
        <v>0.2</v>
      </c>
      <c r="H91" s="211">
        <v>7.3011734028683176E-2</v>
      </c>
      <c r="I91" s="10">
        <v>8.2000000000000003E-2</v>
      </c>
      <c r="J91" s="213">
        <v>9.6153846153846159E-2</v>
      </c>
      <c r="K91" s="213">
        <v>0.13333333333333333</v>
      </c>
      <c r="L91" s="213">
        <v>9.1478696741854632E-2</v>
      </c>
      <c r="M91" s="213">
        <v>0</v>
      </c>
      <c r="N91" s="213">
        <v>9.0796019900497515E-2</v>
      </c>
      <c r="O91" s="96"/>
      <c r="P91" s="96"/>
    </row>
    <row r="92" spans="1:17" x14ac:dyDescent="0.25">
      <c r="B92" s="3" t="s">
        <v>46</v>
      </c>
      <c r="C92" s="210">
        <v>1.783132530120482E-2</v>
      </c>
      <c r="D92" s="211">
        <v>2.463605823068309E-2</v>
      </c>
      <c r="E92" s="211">
        <v>2.0462633451957295E-2</v>
      </c>
      <c r="F92" s="211">
        <v>2.0039100684261974E-2</v>
      </c>
      <c r="G92" s="211">
        <v>3.7037037037037035E-2</v>
      </c>
      <c r="H92" s="211">
        <v>2.0150521971352271E-2</v>
      </c>
      <c r="I92" s="10">
        <v>7.4803149606299218E-2</v>
      </c>
      <c r="J92" s="213">
        <v>6.7669172932330823E-2</v>
      </c>
      <c r="K92" s="213">
        <v>4.6728971962616821E-2</v>
      </c>
      <c r="L92" s="213">
        <v>6.6801619433198386E-2</v>
      </c>
      <c r="M92" s="213">
        <v>0</v>
      </c>
      <c r="N92" s="213">
        <v>6.5476190476190479E-2</v>
      </c>
      <c r="O92" s="96"/>
      <c r="P92" s="96"/>
    </row>
    <row r="93" spans="1:17" x14ac:dyDescent="0.25">
      <c r="B93" s="3" t="s">
        <v>47</v>
      </c>
      <c r="C93" s="210">
        <v>7.281553398058252E-2</v>
      </c>
      <c r="D93" s="211">
        <v>0.10084033613445378</v>
      </c>
      <c r="E93" s="211">
        <v>6.9930069930069935E-2</v>
      </c>
      <c r="F93" s="211">
        <v>7.9059829059829057E-2</v>
      </c>
      <c r="G93" s="211">
        <v>0.15151515151515152</v>
      </c>
      <c r="H93" s="211">
        <v>8.3832335329341312E-2</v>
      </c>
      <c r="I93" s="10">
        <v>3.8461538461538464E-2</v>
      </c>
      <c r="J93" s="213">
        <v>4.4444444444444446E-2</v>
      </c>
      <c r="K93" s="213">
        <v>4.716981132075472E-2</v>
      </c>
      <c r="L93" s="213">
        <v>4.261363636363636E-2</v>
      </c>
      <c r="M93" s="213">
        <v>0.08</v>
      </c>
      <c r="N93" s="213">
        <v>4.5092838196286469E-2</v>
      </c>
      <c r="O93" s="96"/>
      <c r="P93" s="96"/>
    </row>
    <row r="94" spans="1:17" x14ac:dyDescent="0.25">
      <c r="B94" s="3" t="s">
        <v>48</v>
      </c>
      <c r="C94" s="210">
        <v>0.12582781456953643</v>
      </c>
      <c r="D94" s="211">
        <v>0.12</v>
      </c>
      <c r="E94" s="211">
        <v>6.4220183486238536E-2</v>
      </c>
      <c r="F94" s="211">
        <v>0.11292962356792144</v>
      </c>
      <c r="G94" s="211">
        <v>0.1</v>
      </c>
      <c r="H94" s="211">
        <v>0.11272141706924316</v>
      </c>
      <c r="I94" s="10">
        <v>0.10569105691056911</v>
      </c>
      <c r="J94" s="213">
        <v>8.7999999999999995E-2</v>
      </c>
      <c r="K94" s="213">
        <v>0.12820512820512819</v>
      </c>
      <c r="L94" s="213">
        <v>0.1024390243902439</v>
      </c>
      <c r="M94" s="213">
        <v>0</v>
      </c>
      <c r="N94" s="213">
        <v>0.1</v>
      </c>
      <c r="O94" s="96"/>
      <c r="P94" s="96"/>
    </row>
    <row r="95" spans="1:17" x14ac:dyDescent="0.25">
      <c r="B95" s="3" t="s">
        <v>49</v>
      </c>
      <c r="C95" s="210">
        <v>0.10227272727272728</v>
      </c>
      <c r="D95" s="211">
        <v>0.14285714285714285</v>
      </c>
      <c r="E95" s="211">
        <v>0.11702127659574468</v>
      </c>
      <c r="F95" s="211">
        <v>0.11634349030470914</v>
      </c>
      <c r="G95" s="211">
        <v>0.11764705882352941</v>
      </c>
      <c r="H95" s="211">
        <v>0.1164021164021164</v>
      </c>
      <c r="I95" s="10">
        <v>6.4516129032258063E-2</v>
      </c>
      <c r="J95" s="213">
        <v>6.1538461538461542E-2</v>
      </c>
      <c r="K95" s="213">
        <v>0.10606060606060606</v>
      </c>
      <c r="L95" s="213">
        <v>7.4509803921568626E-2</v>
      </c>
      <c r="M95" s="213">
        <v>0</v>
      </c>
      <c r="N95" s="213">
        <v>5.8641975308641972E-2</v>
      </c>
      <c r="O95" s="96"/>
      <c r="P95" s="96"/>
    </row>
    <row r="96" spans="1:17" x14ac:dyDescent="0.25">
      <c r="B96" s="3" t="s">
        <v>50</v>
      </c>
      <c r="C96" s="210">
        <v>0.10112359550561797</v>
      </c>
      <c r="D96" s="211">
        <v>7.6271186440677971E-2</v>
      </c>
      <c r="E96" s="211">
        <v>0.13580246913580246</v>
      </c>
      <c r="F96" s="211">
        <v>0.10085836909871244</v>
      </c>
      <c r="G96" s="211">
        <v>0</v>
      </c>
      <c r="H96" s="211">
        <v>9.9787685774946927E-2</v>
      </c>
      <c r="I96" s="10">
        <v>9.8290598290598288E-2</v>
      </c>
      <c r="J96" s="213">
        <v>0.11711711711711711</v>
      </c>
      <c r="K96" s="213">
        <v>5.1724137931034482E-2</v>
      </c>
      <c r="L96" s="213">
        <v>9.6774193548387094E-2</v>
      </c>
      <c r="M96" s="213">
        <v>0</v>
      </c>
      <c r="N96" s="213">
        <v>9.420289855072464E-2</v>
      </c>
      <c r="O96" s="96"/>
      <c r="P96" s="96"/>
    </row>
    <row r="97" spans="2:21" x14ac:dyDescent="0.25">
      <c r="B97" s="3" t="s">
        <v>51</v>
      </c>
      <c r="C97" s="210">
        <v>7.5329566854990579E-2</v>
      </c>
      <c r="D97" s="211">
        <v>8.7786259541984726E-2</v>
      </c>
      <c r="E97" s="211">
        <v>0.14218009478672985</v>
      </c>
      <c r="F97" s="211">
        <v>9.2629482071713148E-2</v>
      </c>
      <c r="G97" s="211">
        <v>0.10714285714285714</v>
      </c>
      <c r="H97" s="211">
        <v>9.3023255813953487E-2</v>
      </c>
      <c r="I97" s="10">
        <v>4.3062200956937802E-2</v>
      </c>
      <c r="J97" s="213">
        <v>7.281553398058252E-2</v>
      </c>
      <c r="K97" s="213">
        <v>1.0810810810810811E-2</v>
      </c>
      <c r="L97" s="213">
        <v>4.3263288009888753E-2</v>
      </c>
      <c r="M97" s="213">
        <v>0</v>
      </c>
      <c r="N97" s="213">
        <v>4.2892156862745098E-2</v>
      </c>
      <c r="O97" s="96"/>
      <c r="P97" s="96"/>
    </row>
    <row r="98" spans="2:21" x14ac:dyDescent="0.25">
      <c r="B98" s="3" t="s">
        <v>52</v>
      </c>
      <c r="C98" s="210">
        <v>5.4166666666666669E-2</v>
      </c>
      <c r="D98" s="211">
        <v>4.0983606557377046E-2</v>
      </c>
      <c r="E98" s="211">
        <v>6.25E-2</v>
      </c>
      <c r="F98" s="211">
        <v>5.2036199095022627E-2</v>
      </c>
      <c r="G98" s="211">
        <v>0</v>
      </c>
      <c r="H98" s="211">
        <v>5.0884955752212392E-2</v>
      </c>
      <c r="I98" s="10">
        <v>8.5714285714285715E-2</v>
      </c>
      <c r="J98" s="213">
        <v>5.2631578947368418E-2</v>
      </c>
      <c r="K98" s="213">
        <v>0.10810810810810811</v>
      </c>
      <c r="L98" s="213">
        <v>7.9861111111111105E-2</v>
      </c>
      <c r="M98" s="213">
        <v>0</v>
      </c>
      <c r="N98" s="213">
        <v>7.796610169491526E-2</v>
      </c>
      <c r="O98" s="96"/>
      <c r="P98" s="96"/>
    </row>
    <row r="99" spans="2:21" x14ac:dyDescent="0.25">
      <c r="B99" s="3" t="s">
        <v>53</v>
      </c>
      <c r="C99" s="210">
        <v>4.7619047619047616E-2</v>
      </c>
      <c r="D99" s="211">
        <v>8.9552238805970144E-2</v>
      </c>
      <c r="E99" s="211">
        <v>0.15686274509803921</v>
      </c>
      <c r="F99" s="211">
        <v>8.7058823529411758E-2</v>
      </c>
      <c r="G99" s="211">
        <v>0.13043478260869565</v>
      </c>
      <c r="H99" s="211">
        <v>8.9285714285714288E-2</v>
      </c>
      <c r="I99" s="10">
        <v>4.878048780487805E-2</v>
      </c>
      <c r="J99" s="213">
        <v>6.9444444444444448E-2</v>
      </c>
      <c r="K99" s="213">
        <v>7.0422535211267609E-2</v>
      </c>
      <c r="L99" s="213">
        <v>5.8631921824104233E-2</v>
      </c>
      <c r="M99" s="213">
        <v>0</v>
      </c>
      <c r="N99" s="213">
        <v>5.5900621118012424E-2</v>
      </c>
      <c r="O99" s="96"/>
      <c r="P99" s="96"/>
    </row>
    <row r="100" spans="2:21" x14ac:dyDescent="0.25">
      <c r="B100" s="3" t="s">
        <v>54</v>
      </c>
      <c r="C100" s="210">
        <v>5.410334346504559E-2</v>
      </c>
      <c r="D100" s="211">
        <v>5.1261187957689178E-2</v>
      </c>
      <c r="E100" s="211">
        <v>4.5454545454545456E-2</v>
      </c>
      <c r="F100" s="211">
        <v>5.1987767584097858E-2</v>
      </c>
      <c r="G100" s="211">
        <v>0.39393939393939392</v>
      </c>
      <c r="H100" s="211">
        <v>5.5404178019981834E-2</v>
      </c>
      <c r="I100" s="10">
        <v>3.9810426540284362E-2</v>
      </c>
      <c r="J100" s="213">
        <v>5.1805337519623233E-2</v>
      </c>
      <c r="K100" s="213">
        <v>2.9629629629629631E-2</v>
      </c>
      <c r="L100" s="213">
        <v>4.2303771661569824E-2</v>
      </c>
      <c r="M100" s="213">
        <v>0</v>
      </c>
      <c r="N100" s="213">
        <v>4.2089249492900611E-2</v>
      </c>
      <c r="O100" s="96"/>
      <c r="P100" s="96"/>
    </row>
    <row r="101" spans="2:21" x14ac:dyDescent="0.25">
      <c r="B101" s="3" t="s">
        <v>55</v>
      </c>
      <c r="C101" s="210">
        <v>0.10153846153846154</v>
      </c>
      <c r="D101" s="211">
        <v>7.9136690647482008E-2</v>
      </c>
      <c r="E101" s="211">
        <v>2.564102564102564E-2</v>
      </c>
      <c r="F101" s="211">
        <v>8.4870848708487087E-2</v>
      </c>
      <c r="G101" s="211">
        <v>0</v>
      </c>
      <c r="H101" s="211">
        <v>8.3636363636363634E-2</v>
      </c>
      <c r="I101" s="10">
        <v>5.3030303030303032E-2</v>
      </c>
      <c r="J101" s="213">
        <v>5.0632911392405063E-2</v>
      </c>
      <c r="K101" s="213">
        <v>3.1746031746031744E-2</v>
      </c>
      <c r="L101" s="213">
        <v>4.9261083743842367E-2</v>
      </c>
      <c r="M101" s="213">
        <v>0</v>
      </c>
      <c r="N101" s="213">
        <v>4.8426150121065374E-2</v>
      </c>
      <c r="O101" s="96"/>
      <c r="P101" s="96"/>
    </row>
    <row r="102" spans="2:21" x14ac:dyDescent="0.25">
      <c r="B102" s="3" t="s">
        <v>56</v>
      </c>
      <c r="C102" s="210">
        <v>8.9686098654708515E-2</v>
      </c>
      <c r="D102" s="211">
        <v>9.0507726269315678E-2</v>
      </c>
      <c r="E102" s="211">
        <v>6.6825775656324582E-2</v>
      </c>
      <c r="F102" s="211">
        <v>8.4114977307110442E-2</v>
      </c>
      <c r="G102" s="211">
        <v>1.5723270440251572E-2</v>
      </c>
      <c r="H102" s="211">
        <v>7.8112061827215015E-2</v>
      </c>
      <c r="I102" s="10">
        <v>7.1307300509337868E-2</v>
      </c>
      <c r="J102" s="213">
        <v>2.8011204481792718E-2</v>
      </c>
      <c r="K102" s="213">
        <v>4.2682926829268296E-2</v>
      </c>
      <c r="L102" s="213">
        <v>5.3153153153153151E-2</v>
      </c>
      <c r="M102" s="213">
        <v>0.125</v>
      </c>
      <c r="N102" s="213">
        <v>5.3667262969588549E-2</v>
      </c>
      <c r="O102" s="96"/>
      <c r="P102" s="96"/>
    </row>
    <row r="103" spans="2:21" x14ac:dyDescent="0.25">
      <c r="B103" s="3" t="s">
        <v>57</v>
      </c>
      <c r="C103" s="210">
        <v>0.18271119842829076</v>
      </c>
      <c r="D103" s="211">
        <v>0.17460317460317459</v>
      </c>
      <c r="E103" s="211">
        <v>0.23664122137404581</v>
      </c>
      <c r="F103" s="211">
        <v>0.18834080717488788</v>
      </c>
      <c r="G103" s="211">
        <v>8.3333333333333329E-2</v>
      </c>
      <c r="H103" s="211">
        <v>0.18694690265486727</v>
      </c>
      <c r="I103" s="10">
        <v>8.5798816568047331E-2</v>
      </c>
      <c r="J103" s="213">
        <v>0.12222222222222222</v>
      </c>
      <c r="K103" s="213">
        <v>2.5974025974025976E-2</v>
      </c>
      <c r="L103" s="213">
        <v>8.9075630252100843E-2</v>
      </c>
      <c r="M103" s="213">
        <v>0</v>
      </c>
      <c r="N103" s="213">
        <v>8.7171052631578941E-2</v>
      </c>
      <c r="O103" s="96"/>
      <c r="P103" s="96"/>
    </row>
    <row r="104" spans="2:21" x14ac:dyDescent="0.25">
      <c r="B104" s="3" t="s">
        <v>58</v>
      </c>
      <c r="C104" s="210">
        <v>9.1435185185185189E-2</v>
      </c>
      <c r="D104" s="211">
        <v>8.6785009861932938E-2</v>
      </c>
      <c r="E104" s="211">
        <v>0.13537117903930132</v>
      </c>
      <c r="F104" s="211">
        <v>9.6250000000000002E-2</v>
      </c>
      <c r="G104" s="211">
        <v>0.65625</v>
      </c>
      <c r="H104" s="211">
        <v>0.10723039215686274</v>
      </c>
      <c r="I104" s="10">
        <v>5.3140096618357488E-2</v>
      </c>
      <c r="J104" s="213">
        <v>8.1818181818181818E-2</v>
      </c>
      <c r="K104" s="213">
        <v>2.6666666666666668E-2</v>
      </c>
      <c r="L104" s="213">
        <v>5.8128973660308808E-2</v>
      </c>
      <c r="M104" s="213">
        <v>0.1111111111111111</v>
      </c>
      <c r="N104" s="213">
        <v>5.8558558558558557E-2</v>
      </c>
      <c r="O104" s="96"/>
      <c r="P104" s="96"/>
    </row>
    <row r="105" spans="2:21" x14ac:dyDescent="0.25">
      <c r="B105" s="3" t="s">
        <v>59</v>
      </c>
      <c r="C105" s="210">
        <v>0</v>
      </c>
      <c r="D105" s="211">
        <v>5.9701492537313432E-2</v>
      </c>
      <c r="E105" s="211">
        <v>5.4054054054054057E-2</v>
      </c>
      <c r="F105" s="211">
        <v>3.2786885245901641E-2</v>
      </c>
      <c r="G105" s="211">
        <v>0</v>
      </c>
      <c r="H105" s="211">
        <v>3.2608695652173912E-2</v>
      </c>
      <c r="I105" s="10">
        <v>3.2786885245901641E-2</v>
      </c>
      <c r="J105" s="213">
        <v>5.4054054054054057E-2</v>
      </c>
      <c r="K105" s="213">
        <v>1.6129032258064516E-2</v>
      </c>
      <c r="L105" s="213">
        <v>3.553299492385787E-2</v>
      </c>
      <c r="M105" s="213">
        <v>0.14285714285714285</v>
      </c>
      <c r="N105" s="213">
        <v>3.9215686274509803E-2</v>
      </c>
      <c r="O105" s="96"/>
      <c r="P105" s="96"/>
    </row>
    <row r="106" spans="2:21" x14ac:dyDescent="0.25">
      <c r="B106" s="3" t="s">
        <v>60</v>
      </c>
      <c r="C106" s="210">
        <v>8.4507042253521125E-2</v>
      </c>
      <c r="D106" s="211">
        <v>3.3333333333333333E-2</v>
      </c>
      <c r="E106" s="211">
        <v>8.294930875576037E-2</v>
      </c>
      <c r="F106" s="211">
        <v>7.2196620583717355E-2</v>
      </c>
      <c r="G106" s="211">
        <v>0.38235294117647056</v>
      </c>
      <c r="H106" s="211">
        <v>8.7591240875912413E-2</v>
      </c>
      <c r="I106" s="10">
        <v>0</v>
      </c>
      <c r="J106" s="213">
        <v>0</v>
      </c>
      <c r="K106" s="213">
        <v>0</v>
      </c>
      <c r="L106" s="213">
        <v>0</v>
      </c>
      <c r="M106" s="213">
        <v>0</v>
      </c>
      <c r="N106" s="213">
        <v>0</v>
      </c>
      <c r="O106" s="96"/>
      <c r="P106" s="96"/>
    </row>
    <row r="107" spans="2:21" x14ac:dyDescent="0.25">
      <c r="B107" s="3" t="s">
        <v>61</v>
      </c>
      <c r="C107" s="210">
        <v>5.909090909090909E-2</v>
      </c>
      <c r="D107" s="211">
        <v>3.0303030303030304E-2</v>
      </c>
      <c r="E107" s="211">
        <v>9.375E-2</v>
      </c>
      <c r="F107" s="211">
        <v>6.0240963855421686E-2</v>
      </c>
      <c r="G107" s="211">
        <v>9.0909090909090912E-2</v>
      </c>
      <c r="H107" s="211">
        <v>6.1784897025171627E-2</v>
      </c>
      <c r="I107" s="10">
        <v>7.9831932773109238E-2</v>
      </c>
      <c r="J107" s="213">
        <v>3.4482758620689655E-2</v>
      </c>
      <c r="K107" s="213">
        <v>3.9473684210526314E-2</v>
      </c>
      <c r="L107" s="213">
        <v>6.0465116279069767E-2</v>
      </c>
      <c r="M107" s="213">
        <v>0</v>
      </c>
      <c r="N107" s="213">
        <v>5.8165548098434001E-2</v>
      </c>
      <c r="O107" s="96"/>
      <c r="P107" s="96"/>
    </row>
    <row r="108" spans="2:21" ht="12.6" thickBot="1" x14ac:dyDescent="0.3">
      <c r="B108" s="141" t="s">
        <v>13</v>
      </c>
      <c r="C108" s="190">
        <v>6.8414437062309208E-2</v>
      </c>
      <c r="D108" s="141">
        <v>7.200262424143021E-2</v>
      </c>
      <c r="E108" s="141">
        <v>6.7463706233988049E-2</v>
      </c>
      <c r="F108" s="141">
        <v>6.9209361740955336E-2</v>
      </c>
      <c r="G108" s="141">
        <v>0.11213517665130568</v>
      </c>
      <c r="H108" s="141">
        <v>7.0447496677004867E-2</v>
      </c>
      <c r="I108" s="141">
        <v>6.3276067358394278E-2</v>
      </c>
      <c r="J108" s="141">
        <v>6.4977257959714096E-2</v>
      </c>
      <c r="K108" s="141">
        <v>5.0415512465373964E-2</v>
      </c>
      <c r="L108" s="141">
        <v>6.1605649507526485E-2</v>
      </c>
      <c r="M108" s="141">
        <v>2.34375E-2</v>
      </c>
      <c r="N108" s="141">
        <v>6.0718823742966055E-2</v>
      </c>
      <c r="O108" s="96"/>
      <c r="P108" s="96"/>
    </row>
    <row r="109" spans="2:21" x14ac:dyDescent="0.25">
      <c r="B109" s="16"/>
      <c r="P109" s="80"/>
      <c r="Q109" s="80"/>
      <c r="R109" s="80"/>
      <c r="S109" s="80"/>
      <c r="T109" s="80"/>
      <c r="U109" s="80"/>
    </row>
    <row r="110" spans="2:21" x14ac:dyDescent="0.25">
      <c r="B110" s="16"/>
      <c r="P110" s="80"/>
      <c r="Q110" s="80"/>
      <c r="R110" s="80"/>
      <c r="S110" s="80"/>
      <c r="T110" s="80"/>
      <c r="U110" s="80"/>
    </row>
    <row r="111" spans="2:21" x14ac:dyDescent="0.25">
      <c r="P111" s="80"/>
      <c r="Q111" s="80"/>
      <c r="R111" s="80"/>
      <c r="S111" s="80"/>
      <c r="T111" s="80"/>
      <c r="U111" s="80"/>
    </row>
    <row r="112" spans="2:21" x14ac:dyDescent="0.25">
      <c r="P112" s="80"/>
      <c r="Q112" s="80"/>
      <c r="R112" s="80"/>
      <c r="S112" s="80"/>
      <c r="T112" s="80"/>
      <c r="U112" s="80"/>
    </row>
    <row r="113" spans="1:15" ht="13.8" x14ac:dyDescent="0.3">
      <c r="A113" s="59" t="s">
        <v>214</v>
      </c>
    </row>
    <row r="115" spans="1:15" ht="20.25" customHeight="1" x14ac:dyDescent="0.25">
      <c r="B115" s="315" t="s">
        <v>100</v>
      </c>
      <c r="C115" s="270" t="s">
        <v>17</v>
      </c>
      <c r="D115" s="318"/>
      <c r="E115" s="318"/>
      <c r="F115" s="318"/>
      <c r="G115" s="318"/>
      <c r="H115" s="271"/>
      <c r="I115" s="270" t="s">
        <v>89</v>
      </c>
      <c r="J115" s="318"/>
      <c r="K115" s="270" t="s">
        <v>75</v>
      </c>
      <c r="L115" s="318"/>
      <c r="M115" s="302" t="s">
        <v>80</v>
      </c>
      <c r="N115" s="302" t="s">
        <v>81</v>
      </c>
      <c r="O115" s="302" t="s">
        <v>13</v>
      </c>
    </row>
    <row r="116" spans="1:15" ht="13.5" customHeight="1" x14ac:dyDescent="0.25">
      <c r="B116" s="315"/>
      <c r="C116" s="266" t="s">
        <v>69</v>
      </c>
      <c r="D116" s="266"/>
      <c r="E116" s="266" t="s">
        <v>70</v>
      </c>
      <c r="F116" s="266"/>
      <c r="G116" s="266" t="s">
        <v>71</v>
      </c>
      <c r="H116" s="266"/>
      <c r="I116" s="301" t="s">
        <v>33</v>
      </c>
      <c r="J116" s="301" t="s">
        <v>34</v>
      </c>
      <c r="K116" s="302" t="s">
        <v>33</v>
      </c>
      <c r="L116" s="302" t="s">
        <v>34</v>
      </c>
      <c r="M116" s="303"/>
      <c r="N116" s="303"/>
      <c r="O116" s="303"/>
    </row>
    <row r="117" spans="1:15" ht="16.5" customHeight="1" thickBot="1" x14ac:dyDescent="0.3">
      <c r="B117" s="315"/>
      <c r="C117" s="152" t="s">
        <v>33</v>
      </c>
      <c r="D117" s="152" t="s">
        <v>34</v>
      </c>
      <c r="E117" s="152" t="s">
        <v>33</v>
      </c>
      <c r="F117" s="152" t="s">
        <v>34</v>
      </c>
      <c r="G117" s="152" t="s">
        <v>33</v>
      </c>
      <c r="H117" s="152" t="s">
        <v>34</v>
      </c>
      <c r="I117" s="315"/>
      <c r="J117" s="315"/>
      <c r="K117" s="303"/>
      <c r="L117" s="303"/>
      <c r="M117" s="303"/>
      <c r="N117" s="303"/>
      <c r="O117" s="303"/>
    </row>
    <row r="118" spans="1:15" x14ac:dyDescent="0.25">
      <c r="A118" s="302" t="s">
        <v>122</v>
      </c>
      <c r="B118" s="155" t="s">
        <v>6</v>
      </c>
      <c r="C118" s="153">
        <v>116</v>
      </c>
      <c r="D118" s="153">
        <v>111</v>
      </c>
      <c r="E118" s="153">
        <v>58</v>
      </c>
      <c r="F118" s="153">
        <v>68</v>
      </c>
      <c r="G118" s="153">
        <v>61</v>
      </c>
      <c r="H118" s="153">
        <v>56</v>
      </c>
      <c r="I118" s="153">
        <v>235</v>
      </c>
      <c r="J118" s="153">
        <v>235</v>
      </c>
      <c r="K118" s="153">
        <v>11</v>
      </c>
      <c r="L118" s="153">
        <v>13</v>
      </c>
      <c r="M118" s="153">
        <v>246</v>
      </c>
      <c r="N118" s="153">
        <v>248</v>
      </c>
      <c r="O118" s="153">
        <v>494</v>
      </c>
    </row>
    <row r="119" spans="1:15" s="65" customFormat="1" x14ac:dyDescent="0.25">
      <c r="A119" s="303"/>
      <c r="B119" s="60" t="s">
        <v>7</v>
      </c>
      <c r="C119" s="85">
        <v>61</v>
      </c>
      <c r="D119" s="85">
        <v>68</v>
      </c>
      <c r="E119" s="85">
        <v>45</v>
      </c>
      <c r="F119" s="85">
        <v>40</v>
      </c>
      <c r="G119" s="85">
        <v>31</v>
      </c>
      <c r="H119" s="85">
        <v>27</v>
      </c>
      <c r="I119" s="85">
        <v>137</v>
      </c>
      <c r="J119" s="85">
        <v>135</v>
      </c>
      <c r="K119" s="85">
        <v>6</v>
      </c>
      <c r="L119" s="85">
        <v>4</v>
      </c>
      <c r="M119" s="85">
        <v>143</v>
      </c>
      <c r="N119" s="85">
        <v>139</v>
      </c>
      <c r="O119" s="85">
        <v>282</v>
      </c>
    </row>
    <row r="120" spans="1:15" s="65" customFormat="1" x14ac:dyDescent="0.25">
      <c r="A120" s="303"/>
      <c r="B120" s="60" t="s">
        <v>8</v>
      </c>
      <c r="C120" s="85">
        <v>74</v>
      </c>
      <c r="D120" s="85">
        <v>85</v>
      </c>
      <c r="E120" s="85">
        <v>43</v>
      </c>
      <c r="F120" s="85">
        <v>58</v>
      </c>
      <c r="G120" s="85">
        <v>25</v>
      </c>
      <c r="H120" s="85">
        <v>21</v>
      </c>
      <c r="I120" s="85">
        <v>142</v>
      </c>
      <c r="J120" s="85">
        <v>164</v>
      </c>
      <c r="K120" s="85">
        <v>13</v>
      </c>
      <c r="L120" s="85">
        <v>21</v>
      </c>
      <c r="M120" s="85">
        <v>155</v>
      </c>
      <c r="N120" s="85">
        <v>185</v>
      </c>
      <c r="O120" s="85">
        <v>340</v>
      </c>
    </row>
    <row r="121" spans="1:15" s="65" customFormat="1" x14ac:dyDescent="0.25">
      <c r="A121" s="303"/>
      <c r="B121" s="60" t="s">
        <v>9</v>
      </c>
      <c r="C121" s="85">
        <v>100</v>
      </c>
      <c r="D121" s="85">
        <v>107</v>
      </c>
      <c r="E121" s="85">
        <v>56</v>
      </c>
      <c r="F121" s="85">
        <v>48</v>
      </c>
      <c r="G121" s="85">
        <v>30</v>
      </c>
      <c r="H121" s="85">
        <v>35</v>
      </c>
      <c r="I121" s="85">
        <v>186</v>
      </c>
      <c r="J121" s="85">
        <v>190</v>
      </c>
      <c r="K121" s="85">
        <v>1</v>
      </c>
      <c r="L121" s="85">
        <v>1</v>
      </c>
      <c r="M121" s="85">
        <v>187</v>
      </c>
      <c r="N121" s="85">
        <v>191</v>
      </c>
      <c r="O121" s="85">
        <v>378</v>
      </c>
    </row>
    <row r="122" spans="1:15" s="65" customFormat="1" x14ac:dyDescent="0.25">
      <c r="A122" s="303"/>
      <c r="B122" s="60" t="s">
        <v>10</v>
      </c>
      <c r="C122" s="85">
        <v>18</v>
      </c>
      <c r="D122" s="85">
        <v>22</v>
      </c>
      <c r="E122" s="85">
        <v>10</v>
      </c>
      <c r="F122" s="85">
        <v>13</v>
      </c>
      <c r="G122" s="85">
        <v>18</v>
      </c>
      <c r="H122" s="85">
        <v>12</v>
      </c>
      <c r="I122" s="85">
        <v>46</v>
      </c>
      <c r="J122" s="85">
        <v>47</v>
      </c>
      <c r="K122" s="85">
        <v>1</v>
      </c>
      <c r="L122" s="85">
        <v>2</v>
      </c>
      <c r="M122" s="85">
        <v>47</v>
      </c>
      <c r="N122" s="85">
        <v>49</v>
      </c>
      <c r="O122" s="85">
        <v>96</v>
      </c>
    </row>
    <row r="123" spans="1:15" s="65" customFormat="1" ht="12.6" thickBot="1" x14ac:dyDescent="0.3">
      <c r="A123" s="303"/>
      <c r="B123" s="156" t="s">
        <v>13</v>
      </c>
      <c r="C123" s="139">
        <v>369</v>
      </c>
      <c r="D123" s="139">
        <v>393</v>
      </c>
      <c r="E123" s="139">
        <v>212</v>
      </c>
      <c r="F123" s="139">
        <v>227</v>
      </c>
      <c r="G123" s="139">
        <v>165</v>
      </c>
      <c r="H123" s="139">
        <v>151</v>
      </c>
      <c r="I123" s="139">
        <v>746</v>
      </c>
      <c r="J123" s="139">
        <v>771</v>
      </c>
      <c r="K123" s="139">
        <v>32</v>
      </c>
      <c r="L123" s="139">
        <v>41</v>
      </c>
      <c r="M123" s="139">
        <v>778</v>
      </c>
      <c r="N123" s="139">
        <v>812</v>
      </c>
      <c r="O123" s="139">
        <v>1590</v>
      </c>
    </row>
    <row r="124" spans="1:15" s="65" customFormat="1" x14ac:dyDescent="0.25">
      <c r="B124" s="71"/>
    </row>
    <row r="125" spans="1:15" s="65" customFormat="1" x14ac:dyDescent="0.25">
      <c r="B125" s="71"/>
    </row>
    <row r="126" spans="1:15" s="78" customFormat="1" x14ac:dyDescent="0.25"/>
    <row r="127" spans="1:15" s="78" customFormat="1" x14ac:dyDescent="0.25"/>
    <row r="128" spans="1:15" ht="13.8" x14ac:dyDescent="0.3">
      <c r="A128" s="59" t="s">
        <v>215</v>
      </c>
    </row>
    <row r="130" spans="1:15" ht="19.5" customHeight="1" x14ac:dyDescent="0.25">
      <c r="B130" s="315" t="s">
        <v>100</v>
      </c>
      <c r="C130" s="270" t="s">
        <v>17</v>
      </c>
      <c r="D130" s="318"/>
      <c r="E130" s="318"/>
      <c r="F130" s="318"/>
      <c r="G130" s="318"/>
      <c r="H130" s="271"/>
      <c r="I130" s="270" t="s">
        <v>89</v>
      </c>
      <c r="J130" s="318"/>
      <c r="K130" s="270" t="s">
        <v>75</v>
      </c>
      <c r="L130" s="318"/>
      <c r="M130" s="302" t="s">
        <v>80</v>
      </c>
      <c r="N130" s="302" t="s">
        <v>81</v>
      </c>
      <c r="O130" s="302" t="s">
        <v>13</v>
      </c>
    </row>
    <row r="131" spans="1:15" ht="17.25" customHeight="1" x14ac:dyDescent="0.25">
      <c r="B131" s="315"/>
      <c r="C131" s="266" t="s">
        <v>69</v>
      </c>
      <c r="D131" s="266"/>
      <c r="E131" s="266" t="s">
        <v>70</v>
      </c>
      <c r="F131" s="266"/>
      <c r="G131" s="266" t="s">
        <v>71</v>
      </c>
      <c r="H131" s="266"/>
      <c r="I131" s="301" t="s">
        <v>33</v>
      </c>
      <c r="J131" s="301" t="s">
        <v>34</v>
      </c>
      <c r="K131" s="302" t="s">
        <v>33</v>
      </c>
      <c r="L131" s="302" t="s">
        <v>34</v>
      </c>
      <c r="M131" s="303"/>
      <c r="N131" s="303"/>
      <c r="O131" s="303"/>
    </row>
    <row r="132" spans="1:15" ht="14.25" customHeight="1" thickBot="1" x14ac:dyDescent="0.3">
      <c r="B132" s="315"/>
      <c r="C132" s="152" t="s">
        <v>33</v>
      </c>
      <c r="D132" s="152" t="s">
        <v>34</v>
      </c>
      <c r="E132" s="152" t="s">
        <v>33</v>
      </c>
      <c r="F132" s="152" t="s">
        <v>34</v>
      </c>
      <c r="G132" s="152" t="s">
        <v>33</v>
      </c>
      <c r="H132" s="152" t="s">
        <v>34</v>
      </c>
      <c r="I132" s="315"/>
      <c r="J132" s="315"/>
      <c r="K132" s="303"/>
      <c r="L132" s="303"/>
      <c r="M132" s="303"/>
      <c r="N132" s="303"/>
      <c r="O132" s="303"/>
    </row>
    <row r="133" spans="1:15" x14ac:dyDescent="0.25">
      <c r="A133" s="302" t="s">
        <v>122</v>
      </c>
      <c r="B133" s="155" t="s">
        <v>6</v>
      </c>
      <c r="C133" s="171">
        <v>5.4665409990574933E-2</v>
      </c>
      <c r="D133" s="171">
        <v>4.9731182795698922E-2</v>
      </c>
      <c r="E133" s="171">
        <v>5.5930568948891035E-2</v>
      </c>
      <c r="F133" s="171">
        <v>5.7239057239057242E-2</v>
      </c>
      <c r="G133" s="171">
        <v>5.1826677994902294E-2</v>
      </c>
      <c r="H133" s="171">
        <v>4.3956043956043959E-2</v>
      </c>
      <c r="I133" s="171">
        <v>5.4197416974169743E-2</v>
      </c>
      <c r="J133" s="171">
        <v>5.006391137622497E-2</v>
      </c>
      <c r="K133" s="171">
        <v>5.0458715596330278E-2</v>
      </c>
      <c r="L133" s="171">
        <v>6.1320754716981132E-2</v>
      </c>
      <c r="M133" s="171">
        <v>5.4018445322793152E-2</v>
      </c>
      <c r="N133" s="171">
        <v>5.0550346514472072E-2</v>
      </c>
      <c r="O133" s="171">
        <v>5.2219873150105706E-2</v>
      </c>
    </row>
    <row r="134" spans="1:15" x14ac:dyDescent="0.25">
      <c r="A134" s="303"/>
      <c r="B134" s="60" t="s">
        <v>7</v>
      </c>
      <c r="C134" s="52">
        <v>6.3409563409563413E-2</v>
      </c>
      <c r="D134" s="52">
        <v>6.3314711359404099E-2</v>
      </c>
      <c r="E134" s="52">
        <v>8.5714285714285715E-2</v>
      </c>
      <c r="F134" s="52">
        <v>7.0175438596491224E-2</v>
      </c>
      <c r="G134" s="52">
        <v>8.2446808510638292E-2</v>
      </c>
      <c r="H134" s="52">
        <v>5.7082452431289642E-2</v>
      </c>
      <c r="I134" s="52">
        <v>7.3537305421363386E-2</v>
      </c>
      <c r="J134" s="52">
        <v>6.3769485120453467E-2</v>
      </c>
      <c r="K134" s="52">
        <v>0.15</v>
      </c>
      <c r="L134" s="52">
        <v>6.4516129032258063E-2</v>
      </c>
      <c r="M134" s="52">
        <v>7.5144508670520235E-2</v>
      </c>
      <c r="N134" s="52">
        <v>6.3790729692519504E-2</v>
      </c>
      <c r="O134" s="52">
        <v>6.9083782459578635E-2</v>
      </c>
    </row>
    <row r="135" spans="1:15" x14ac:dyDescent="0.25">
      <c r="A135" s="303"/>
      <c r="B135" s="60" t="s">
        <v>8</v>
      </c>
      <c r="C135" s="52">
        <v>6.3793103448275865E-2</v>
      </c>
      <c r="D135" s="52">
        <v>6.9387755102040816E-2</v>
      </c>
      <c r="E135" s="52">
        <v>5.4707379134860054E-2</v>
      </c>
      <c r="F135" s="52">
        <v>6.6134549600912196E-2</v>
      </c>
      <c r="G135" s="52">
        <v>0.1059322033898305</v>
      </c>
      <c r="H135" s="52">
        <v>5.9154929577464786E-2</v>
      </c>
      <c r="I135" s="52">
        <v>6.5077910174152154E-2</v>
      </c>
      <c r="J135" s="52">
        <v>6.6748066748066742E-2</v>
      </c>
      <c r="K135" s="52">
        <v>0.5</v>
      </c>
      <c r="L135" s="52">
        <v>0.53846153846153844</v>
      </c>
      <c r="M135" s="52">
        <v>7.0199275362318847E-2</v>
      </c>
      <c r="N135" s="52">
        <v>7.4118589743589744E-2</v>
      </c>
      <c r="O135" s="52">
        <v>7.2278911564625847E-2</v>
      </c>
    </row>
    <row r="136" spans="1:15" x14ac:dyDescent="0.25">
      <c r="A136" s="303"/>
      <c r="B136" s="60" t="s">
        <v>9</v>
      </c>
      <c r="C136" s="52">
        <v>0.11001100110011001</v>
      </c>
      <c r="D136" s="52">
        <v>0.11592632719393282</v>
      </c>
      <c r="E136" s="52">
        <v>0.13238770685579196</v>
      </c>
      <c r="F136" s="52">
        <v>0.11188811188811189</v>
      </c>
      <c r="G136" s="52">
        <v>0.11194029850746269</v>
      </c>
      <c r="H136" s="52">
        <v>0.11146496815286625</v>
      </c>
      <c r="I136" s="52">
        <v>0.11625000000000001</v>
      </c>
      <c r="J136" s="52">
        <v>0.11404561824729892</v>
      </c>
      <c r="K136" s="52">
        <v>0.125</v>
      </c>
      <c r="L136" s="52">
        <v>5.5555555555555552E-2</v>
      </c>
      <c r="M136" s="52">
        <v>0.11629353233830846</v>
      </c>
      <c r="N136" s="52">
        <v>0.11342042755344418</v>
      </c>
      <c r="O136" s="52">
        <v>0.11482381530984204</v>
      </c>
    </row>
    <row r="137" spans="1:15" x14ac:dyDescent="0.25">
      <c r="A137" s="303"/>
      <c r="B137" s="60" t="s">
        <v>10</v>
      </c>
      <c r="C137" s="52">
        <v>7.0588235294117646E-2</v>
      </c>
      <c r="D137" s="52">
        <v>7.9710144927536225E-2</v>
      </c>
      <c r="E137" s="52">
        <v>8.4745762711864403E-2</v>
      </c>
      <c r="F137" s="52">
        <v>9.0277777777777776E-2</v>
      </c>
      <c r="G137" s="52">
        <v>0.17475728155339806</v>
      </c>
      <c r="H137" s="52">
        <v>0.1111111111111111</v>
      </c>
      <c r="I137" s="52">
        <v>9.6638655462184878E-2</v>
      </c>
      <c r="J137" s="52">
        <v>8.9015151515151519E-2</v>
      </c>
      <c r="K137" s="52">
        <v>7.6923076923076927E-2</v>
      </c>
      <c r="L137" s="52">
        <v>0.13333333333333333</v>
      </c>
      <c r="M137" s="52">
        <v>9.6114519427402859E-2</v>
      </c>
      <c r="N137" s="52">
        <v>9.0239410681399637E-2</v>
      </c>
      <c r="O137" s="52">
        <v>9.3023255813953487E-2</v>
      </c>
    </row>
    <row r="138" spans="1:15" ht="12.6" thickBot="1" x14ac:dyDescent="0.3">
      <c r="A138" s="303"/>
      <c r="B138" s="156" t="s">
        <v>13</v>
      </c>
      <c r="C138" s="141">
        <v>6.8232248520710054E-2</v>
      </c>
      <c r="D138" s="141">
        <v>6.8586387434554974E-2</v>
      </c>
      <c r="E138" s="141">
        <v>7.338179300796123E-2</v>
      </c>
      <c r="F138" s="141">
        <v>7.0760598503740654E-2</v>
      </c>
      <c r="G138" s="141">
        <v>7.6388888888888895E-2</v>
      </c>
      <c r="H138" s="141">
        <v>5.98256735340729E-2</v>
      </c>
      <c r="I138" s="141">
        <v>7.1339772401262311E-2</v>
      </c>
      <c r="J138" s="141">
        <v>6.7265747688012564E-2</v>
      </c>
      <c r="K138" s="141">
        <v>0.10491803278688525</v>
      </c>
      <c r="L138" s="141">
        <v>0.11849710982658959</v>
      </c>
      <c r="M138" s="141">
        <v>7.2291395651365914E-2</v>
      </c>
      <c r="N138" s="141">
        <v>6.8766937669376693E-2</v>
      </c>
      <c r="O138" s="141">
        <v>7.0447496677004867E-2</v>
      </c>
    </row>
    <row r="139" spans="1:15" ht="12.6" thickBot="1" x14ac:dyDescent="0.3"/>
    <row r="140" spans="1:15" ht="12" customHeight="1" x14ac:dyDescent="0.25">
      <c r="A140" s="302" t="s">
        <v>123</v>
      </c>
      <c r="B140" s="155" t="s">
        <v>6</v>
      </c>
      <c r="C140" s="171">
        <v>6.0402684563758392E-2</v>
      </c>
      <c r="D140" s="171">
        <v>6.8750000000000006E-2</v>
      </c>
      <c r="E140" s="171">
        <v>3.3240997229916899E-2</v>
      </c>
      <c r="F140" s="171">
        <v>3.8659793814432991E-2</v>
      </c>
      <c r="G140" s="171">
        <v>3.8314176245210725E-2</v>
      </c>
      <c r="H140" s="171">
        <v>3.0888030888030889E-2</v>
      </c>
      <c r="I140" s="171">
        <v>4.7619047619047616E-2</v>
      </c>
      <c r="J140" s="171">
        <v>5.2059052059052056E-2</v>
      </c>
      <c r="K140" s="171">
        <v>2.9411764705882353E-2</v>
      </c>
      <c r="L140" s="171">
        <v>0.10344827586206896</v>
      </c>
      <c r="M140" s="171">
        <v>4.7124600638977637E-2</v>
      </c>
      <c r="N140" s="171">
        <v>5.3191489361702128E-2</v>
      </c>
      <c r="O140" s="171">
        <v>5.0233644859813083E-2</v>
      </c>
    </row>
    <row r="141" spans="1:15" x14ac:dyDescent="0.25">
      <c r="A141" s="303"/>
      <c r="B141" s="60" t="s">
        <v>7</v>
      </c>
      <c r="C141" s="52">
        <v>7.4962518740629688E-2</v>
      </c>
      <c r="D141" s="52">
        <v>8.3936324167872653E-2</v>
      </c>
      <c r="E141" s="52">
        <v>6.402439024390244E-2</v>
      </c>
      <c r="F141" s="52">
        <v>6.402439024390244E-2</v>
      </c>
      <c r="G141" s="52">
        <v>0.11320754716981132</v>
      </c>
      <c r="H141" s="52">
        <v>8.3333333333333329E-2</v>
      </c>
      <c r="I141" s="52">
        <v>7.8707539353769673E-2</v>
      </c>
      <c r="J141" s="52">
        <v>7.8495502861815211E-2</v>
      </c>
      <c r="K141" s="52">
        <v>1.6129032258064516E-2</v>
      </c>
      <c r="L141" s="52">
        <v>0</v>
      </c>
      <c r="M141" s="52">
        <v>7.5650118203309691E-2</v>
      </c>
      <c r="N141" s="52">
        <v>7.3732718894009217E-2</v>
      </c>
      <c r="O141" s="52">
        <v>7.4679113185530915E-2</v>
      </c>
    </row>
    <row r="142" spans="1:15" x14ac:dyDescent="0.25">
      <c r="A142" s="303"/>
      <c r="B142" s="60" t="s">
        <v>8</v>
      </c>
      <c r="C142" s="52">
        <v>3.9042821158690177E-2</v>
      </c>
      <c r="D142" s="52">
        <v>4.562268803945746E-2</v>
      </c>
      <c r="E142" s="52">
        <v>6.1601642710472276E-2</v>
      </c>
      <c r="F142" s="52">
        <v>6.0538116591928252E-2</v>
      </c>
      <c r="G142" s="52">
        <v>2.9069767441860465E-2</v>
      </c>
      <c r="H142" s="52">
        <v>2.9787234042553193E-2</v>
      </c>
      <c r="I142" s="52">
        <v>4.5423262216104612E-2</v>
      </c>
      <c r="J142" s="52">
        <v>4.7587131367292222E-2</v>
      </c>
      <c r="K142" s="52">
        <v>0</v>
      </c>
      <c r="L142" s="52">
        <v>0.14285714285714285</v>
      </c>
      <c r="M142" s="52">
        <v>4.5174537987679675E-2</v>
      </c>
      <c r="N142" s="52">
        <v>4.803202134756504E-2</v>
      </c>
      <c r="O142" s="52">
        <v>4.6621621621621624E-2</v>
      </c>
    </row>
    <row r="143" spans="1:15" x14ac:dyDescent="0.25">
      <c r="A143" s="303"/>
      <c r="B143" s="60" t="s">
        <v>9</v>
      </c>
      <c r="C143" s="52">
        <v>8.5578446909667191E-2</v>
      </c>
      <c r="D143" s="52">
        <v>6.9730586370839939E-2</v>
      </c>
      <c r="E143" s="52">
        <v>0.12749003984063745</v>
      </c>
      <c r="F143" s="52">
        <v>9.5406360424028266E-2</v>
      </c>
      <c r="G143" s="52">
        <v>8.4033613445378158E-2</v>
      </c>
      <c r="H143" s="52">
        <v>5.0632911392405063E-2</v>
      </c>
      <c r="I143" s="52">
        <v>9.5904095904095904E-2</v>
      </c>
      <c r="J143" s="52">
        <v>7.3694029850746273E-2</v>
      </c>
      <c r="K143" s="52">
        <v>0</v>
      </c>
      <c r="L143" s="52">
        <v>0</v>
      </c>
      <c r="M143" s="52">
        <v>9.4861660079051377E-2</v>
      </c>
      <c r="N143" s="52">
        <v>7.2410632447296064E-2</v>
      </c>
      <c r="O143" s="52">
        <v>8.321445553970519E-2</v>
      </c>
    </row>
    <row r="144" spans="1:15" x14ac:dyDescent="0.25">
      <c r="A144" s="303"/>
      <c r="B144" s="60" t="s">
        <v>10</v>
      </c>
      <c r="C144" s="52">
        <v>3.783783783783784E-2</v>
      </c>
      <c r="D144" s="52">
        <v>4.7210300429184553E-2</v>
      </c>
      <c r="E144" s="52">
        <v>9.8039215686274508E-2</v>
      </c>
      <c r="F144" s="52">
        <v>4.807692307692308E-2</v>
      </c>
      <c r="G144" s="52">
        <v>1.2345679012345678E-2</v>
      </c>
      <c r="H144" s="52">
        <v>9.6153846153846159E-3</v>
      </c>
      <c r="I144" s="52">
        <v>4.8913043478260872E-2</v>
      </c>
      <c r="J144" s="52">
        <v>3.8548752834467119E-2</v>
      </c>
      <c r="K144" s="52">
        <v>0</v>
      </c>
      <c r="L144" s="52">
        <v>0</v>
      </c>
      <c r="M144" s="52">
        <v>4.8387096774193547E-2</v>
      </c>
      <c r="N144" s="52">
        <v>3.8288288288288286E-2</v>
      </c>
      <c r="O144" s="52">
        <v>4.2892156862745098E-2</v>
      </c>
    </row>
    <row r="145" spans="1:15" ht="12.6" thickBot="1" x14ac:dyDescent="0.3">
      <c r="A145" s="303"/>
      <c r="B145" s="156" t="s">
        <v>13</v>
      </c>
      <c r="C145" s="141">
        <v>6.1956143404107204E-2</v>
      </c>
      <c r="D145" s="141">
        <v>6.4537591483699266E-2</v>
      </c>
      <c r="E145" s="141">
        <v>6.8672334859385217E-2</v>
      </c>
      <c r="F145" s="141">
        <v>6.1329890251775342E-2</v>
      </c>
      <c r="G145" s="141">
        <v>5.9171597633136092E-2</v>
      </c>
      <c r="H145" s="141">
        <v>4.2708333333333334E-2</v>
      </c>
      <c r="I145" s="141">
        <v>6.3464837049742706E-2</v>
      </c>
      <c r="J145" s="141">
        <v>5.9836808703535811E-2</v>
      </c>
      <c r="K145" s="141">
        <v>1.680672268907563E-2</v>
      </c>
      <c r="L145" s="141">
        <v>2.9197080291970802E-2</v>
      </c>
      <c r="M145" s="141">
        <v>6.2430115542303391E-2</v>
      </c>
      <c r="N145" s="141">
        <v>5.9094125973106863E-2</v>
      </c>
      <c r="O145" s="141">
        <v>6.0718823742966055E-2</v>
      </c>
    </row>
    <row r="146" spans="1:15" x14ac:dyDescent="0.25">
      <c r="C146" s="78"/>
    </row>
    <row r="147" spans="1:15" x14ac:dyDescent="0.25">
      <c r="C147" s="78"/>
    </row>
  </sheetData>
  <mergeCells count="76">
    <mergeCell ref="P24:P25"/>
    <mergeCell ref="B38:B39"/>
    <mergeCell ref="C38:E38"/>
    <mergeCell ref="F38:F39"/>
    <mergeCell ref="G38:G39"/>
    <mergeCell ref="H38:H39"/>
    <mergeCell ref="B24:B25"/>
    <mergeCell ref="C24:E24"/>
    <mergeCell ref="F24:F25"/>
    <mergeCell ref="O24:O25"/>
    <mergeCell ref="G24:G25"/>
    <mergeCell ref="H24:H25"/>
    <mergeCell ref="J24:L24"/>
    <mergeCell ref="M24:M25"/>
    <mergeCell ref="A15:A17"/>
    <mergeCell ref="J60:J61"/>
    <mergeCell ref="I60:I61"/>
    <mergeCell ref="N88:N89"/>
    <mergeCell ref="N24:N25"/>
    <mergeCell ref="J23:O23"/>
    <mergeCell ref="I88:K88"/>
    <mergeCell ref="L88:L89"/>
    <mergeCell ref="M88:M89"/>
    <mergeCell ref="A40:A45"/>
    <mergeCell ref="I87:N87"/>
    <mergeCell ref="A26:A31"/>
    <mergeCell ref="B60:B61"/>
    <mergeCell ref="H60:H61"/>
    <mergeCell ref="A36:H36"/>
    <mergeCell ref="B13:B14"/>
    <mergeCell ref="C13:E13"/>
    <mergeCell ref="F13:F14"/>
    <mergeCell ref="G13:G14"/>
    <mergeCell ref="H13:H14"/>
    <mergeCell ref="B115:B117"/>
    <mergeCell ref="C115:H115"/>
    <mergeCell ref="N130:N132"/>
    <mergeCell ref="N115:N117"/>
    <mergeCell ref="A118:A123"/>
    <mergeCell ref="I116:I117"/>
    <mergeCell ref="J116:J117"/>
    <mergeCell ref="K116:K117"/>
    <mergeCell ref="L116:L117"/>
    <mergeCell ref="M115:M117"/>
    <mergeCell ref="B130:B132"/>
    <mergeCell ref="C130:H130"/>
    <mergeCell ref="M130:M132"/>
    <mergeCell ref="O115:O117"/>
    <mergeCell ref="C131:D131"/>
    <mergeCell ref="E131:F131"/>
    <mergeCell ref="G131:H131"/>
    <mergeCell ref="I131:I132"/>
    <mergeCell ref="J131:J132"/>
    <mergeCell ref="K131:K132"/>
    <mergeCell ref="L131:L132"/>
    <mergeCell ref="I130:J130"/>
    <mergeCell ref="K130:L130"/>
    <mergeCell ref="I115:J115"/>
    <mergeCell ref="K115:L115"/>
    <mergeCell ref="O130:O132"/>
    <mergeCell ref="A140:A145"/>
    <mergeCell ref="A47:A52"/>
    <mergeCell ref="C59:H59"/>
    <mergeCell ref="C60:E60"/>
    <mergeCell ref="F60:F61"/>
    <mergeCell ref="G60:G61"/>
    <mergeCell ref="C87:H87"/>
    <mergeCell ref="C88:E88"/>
    <mergeCell ref="F88:F89"/>
    <mergeCell ref="G88:G89"/>
    <mergeCell ref="A133:A138"/>
    <mergeCell ref="C116:D116"/>
    <mergeCell ref="E116:F116"/>
    <mergeCell ref="G116:H116"/>
    <mergeCell ref="B88:B89"/>
    <mergeCell ref="H88:H89"/>
  </mergeCells>
  <pageMargins left="0.70866141732283472" right="0.70866141732283472" top="0.74803149606299213" bottom="0.74803149606299213" header="0.31496062992125984" footer="0.31496062992125984"/>
  <pageSetup paperSize="8" orientation="landscape" r:id="rId1"/>
  <rowBreaks count="1" manualBreakCount="1">
    <brk id="110" max="17" man="1"/>
  </rowBreaks>
  <colBreaks count="1" manualBreakCount="1">
    <brk id="1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0066"/>
  </sheetPr>
  <dimension ref="A7:R73"/>
  <sheetViews>
    <sheetView zoomScale="85" zoomScaleNormal="85" workbookViewId="0">
      <selection activeCell="A6" sqref="A6"/>
    </sheetView>
  </sheetViews>
  <sheetFormatPr defaultColWidth="9.33203125" defaultRowHeight="13.8" x14ac:dyDescent="0.3"/>
  <cols>
    <col min="1" max="16384" width="9.33203125" style="37"/>
  </cols>
  <sheetData>
    <row r="7" spans="1:10" ht="1.2" customHeight="1" x14ac:dyDescent="0.3"/>
    <row r="8" spans="1:10" hidden="1" x14ac:dyDescent="0.3"/>
    <row r="9" spans="1:10" hidden="1" x14ac:dyDescent="0.3"/>
    <row r="10" spans="1:10" hidden="1" x14ac:dyDescent="0.3">
      <c r="A10" s="255" t="s">
        <v>120</v>
      </c>
      <c r="B10" s="255"/>
      <c r="C10" s="255"/>
      <c r="D10" s="255"/>
      <c r="E10" s="255"/>
      <c r="F10" s="255"/>
      <c r="G10" s="255"/>
      <c r="H10" s="255"/>
      <c r="I10" s="255"/>
      <c r="J10" s="46"/>
    </row>
    <row r="11" spans="1:10" ht="0.45" customHeight="1" x14ac:dyDescent="0.3">
      <c r="A11" s="40"/>
    </row>
    <row r="12" spans="1:10" hidden="1" x14ac:dyDescent="0.3">
      <c r="A12" s="41"/>
    </row>
    <row r="13" spans="1:10" hidden="1" x14ac:dyDescent="0.3">
      <c r="A13" s="41"/>
    </row>
    <row r="14" spans="1:10" hidden="1" x14ac:dyDescent="0.3">
      <c r="A14" s="256" t="s">
        <v>119</v>
      </c>
      <c r="B14" s="256"/>
      <c r="C14" s="256"/>
      <c r="D14" s="256"/>
      <c r="E14" s="256"/>
      <c r="F14" s="256"/>
      <c r="G14" s="256"/>
      <c r="H14" s="256"/>
      <c r="I14" s="256"/>
      <c r="J14" s="47"/>
    </row>
    <row r="15" spans="1:10" ht="12" hidden="1" customHeight="1" x14ac:dyDescent="0.3">
      <c r="A15" s="42"/>
      <c r="B15" s="42"/>
      <c r="C15" s="42"/>
      <c r="D15" s="42"/>
      <c r="E15" s="42"/>
      <c r="F15" s="42"/>
      <c r="G15" s="42"/>
      <c r="H15" s="42"/>
      <c r="I15" s="42"/>
      <c r="J15" s="42"/>
    </row>
    <row r="16" spans="1:10" ht="15" customHeight="1" x14ac:dyDescent="0.3">
      <c r="A16" s="257" t="s">
        <v>277</v>
      </c>
      <c r="B16" s="257"/>
      <c r="C16" s="257"/>
      <c r="D16" s="257"/>
      <c r="E16" s="257"/>
      <c r="F16" s="257"/>
      <c r="G16" s="257"/>
      <c r="H16" s="257"/>
      <c r="I16" s="257"/>
      <c r="J16" s="42"/>
    </row>
    <row r="17" spans="1:10" ht="15" customHeight="1" x14ac:dyDescent="0.3">
      <c r="A17" s="257"/>
      <c r="B17" s="257"/>
      <c r="C17" s="257"/>
      <c r="D17" s="257"/>
      <c r="E17" s="257"/>
      <c r="F17" s="257"/>
      <c r="G17" s="257"/>
      <c r="H17" s="257"/>
      <c r="I17" s="257"/>
      <c r="J17" s="42"/>
    </row>
    <row r="18" spans="1:10" ht="15" customHeight="1" x14ac:dyDescent="0.3">
      <c r="A18" s="257"/>
      <c r="B18" s="257"/>
      <c r="C18" s="257"/>
      <c r="D18" s="257"/>
      <c r="E18" s="257"/>
      <c r="F18" s="257"/>
      <c r="G18" s="257"/>
      <c r="H18" s="257"/>
      <c r="I18" s="257"/>
      <c r="J18" s="42"/>
    </row>
    <row r="19" spans="1:10" ht="277.2" customHeight="1" x14ac:dyDescent="0.3">
      <c r="A19" s="257"/>
      <c r="B19" s="257"/>
      <c r="C19" s="257"/>
      <c r="D19" s="257"/>
      <c r="E19" s="257"/>
      <c r="F19" s="257"/>
      <c r="G19" s="257"/>
      <c r="H19" s="257"/>
      <c r="I19" s="257"/>
      <c r="J19" s="43"/>
    </row>
    <row r="20" spans="1:10" ht="6.75" customHeight="1" x14ac:dyDescent="0.3">
      <c r="A20" s="258"/>
      <c r="B20" s="258"/>
      <c r="C20" s="258"/>
      <c r="D20" s="258"/>
      <c r="E20" s="258"/>
      <c r="F20" s="258"/>
      <c r="G20" s="258"/>
      <c r="H20" s="258"/>
      <c r="I20" s="258"/>
      <c r="J20" s="42"/>
    </row>
    <row r="21" spans="1:10" ht="15" customHeight="1" x14ac:dyDescent="0.3">
      <c r="A21" s="258"/>
      <c r="B21" s="258"/>
      <c r="C21" s="258"/>
      <c r="D21" s="258"/>
      <c r="E21" s="258"/>
      <c r="F21" s="258"/>
      <c r="G21" s="258"/>
      <c r="H21" s="258"/>
      <c r="I21" s="258"/>
      <c r="J21" s="42"/>
    </row>
    <row r="22" spans="1:10" ht="15" customHeight="1" x14ac:dyDescent="0.3">
      <c r="A22" s="258"/>
      <c r="B22" s="258"/>
      <c r="C22" s="258"/>
      <c r="D22" s="258"/>
      <c r="E22" s="258"/>
      <c r="F22" s="258"/>
      <c r="G22" s="258"/>
      <c r="H22" s="258"/>
      <c r="I22" s="258"/>
      <c r="J22" s="42"/>
    </row>
    <row r="23" spans="1:10" ht="15" customHeight="1" x14ac:dyDescent="0.3">
      <c r="A23" s="258"/>
      <c r="B23" s="258"/>
      <c r="C23" s="258"/>
      <c r="D23" s="258"/>
      <c r="E23" s="258"/>
      <c r="F23" s="258"/>
      <c r="G23" s="258"/>
      <c r="H23" s="258"/>
      <c r="I23" s="258"/>
      <c r="J23" s="42"/>
    </row>
    <row r="24" spans="1:10" ht="15" customHeight="1" x14ac:dyDescent="0.3">
      <c r="A24" s="258"/>
      <c r="B24" s="258"/>
      <c r="C24" s="258"/>
      <c r="D24" s="258"/>
      <c r="E24" s="258"/>
      <c r="F24" s="258"/>
      <c r="G24" s="258"/>
      <c r="H24" s="258"/>
      <c r="I24" s="258"/>
      <c r="J24" s="42"/>
    </row>
    <row r="25" spans="1:10" ht="15" customHeight="1" x14ac:dyDescent="0.3">
      <c r="A25" s="258"/>
      <c r="B25" s="258"/>
      <c r="C25" s="258"/>
      <c r="D25" s="258"/>
      <c r="E25" s="258"/>
      <c r="F25" s="258"/>
      <c r="G25" s="258"/>
      <c r="H25" s="258"/>
      <c r="I25" s="258"/>
      <c r="J25" s="43"/>
    </row>
    <row r="26" spans="1:10" ht="15" customHeight="1" x14ac:dyDescent="0.3">
      <c r="A26" s="258"/>
      <c r="B26" s="258"/>
      <c r="C26" s="258"/>
      <c r="D26" s="258"/>
      <c r="E26" s="258"/>
      <c r="F26" s="258"/>
      <c r="G26" s="258"/>
      <c r="H26" s="258"/>
      <c r="I26" s="258"/>
      <c r="J26" s="45"/>
    </row>
    <row r="27" spans="1:10" ht="15" customHeight="1" x14ac:dyDescent="0.3">
      <c r="A27" s="258"/>
      <c r="B27" s="258"/>
      <c r="C27" s="258"/>
      <c r="D27" s="258"/>
      <c r="E27" s="258"/>
      <c r="F27" s="258"/>
      <c r="G27" s="258"/>
      <c r="H27" s="258"/>
      <c r="I27" s="258"/>
      <c r="J27" s="45"/>
    </row>
    <row r="28" spans="1:10" ht="15" customHeight="1" x14ac:dyDescent="0.3">
      <c r="A28" s="258"/>
      <c r="B28" s="258"/>
      <c r="C28" s="258"/>
      <c r="D28" s="258"/>
      <c r="E28" s="258"/>
      <c r="F28" s="258"/>
      <c r="G28" s="258"/>
      <c r="H28" s="258"/>
      <c r="I28" s="258"/>
      <c r="J28" s="45"/>
    </row>
    <row r="29" spans="1:10" ht="6" customHeight="1" x14ac:dyDescent="0.3">
      <c r="A29" s="258"/>
      <c r="B29" s="258"/>
      <c r="C29" s="258"/>
      <c r="D29" s="258"/>
      <c r="E29" s="258"/>
      <c r="F29" s="258"/>
      <c r="G29" s="258"/>
      <c r="H29" s="258"/>
      <c r="I29" s="258"/>
      <c r="J29" s="45"/>
    </row>
    <row r="30" spans="1:10" ht="15" customHeight="1" x14ac:dyDescent="0.3">
      <c r="A30" s="258"/>
      <c r="B30" s="258"/>
      <c r="C30" s="258"/>
      <c r="D30" s="258"/>
      <c r="E30" s="258"/>
      <c r="F30" s="258"/>
      <c r="G30" s="258"/>
      <c r="H30" s="258"/>
      <c r="I30" s="258"/>
      <c r="J30" s="45"/>
    </row>
    <row r="31" spans="1:10" ht="15" customHeight="1" x14ac:dyDescent="0.3">
      <c r="A31" s="258"/>
      <c r="B31" s="258"/>
      <c r="C31" s="258"/>
      <c r="D31" s="258"/>
      <c r="E31" s="258"/>
      <c r="F31" s="258"/>
      <c r="G31" s="258"/>
      <c r="H31" s="258"/>
      <c r="I31" s="258"/>
      <c r="J31" s="45"/>
    </row>
    <row r="32" spans="1:10" ht="15" customHeight="1" x14ac:dyDescent="0.3">
      <c r="A32" s="258"/>
      <c r="B32" s="258"/>
      <c r="C32" s="258"/>
      <c r="D32" s="258"/>
      <c r="E32" s="258"/>
      <c r="F32" s="258"/>
      <c r="G32" s="258"/>
      <c r="H32" s="258"/>
      <c r="I32" s="258"/>
      <c r="J32" s="45"/>
    </row>
    <row r="33" spans="1:18" ht="15" customHeight="1" x14ac:dyDescent="0.3">
      <c r="A33" s="258"/>
      <c r="B33" s="258"/>
      <c r="C33" s="258"/>
      <c r="D33" s="258"/>
      <c r="E33" s="258"/>
      <c r="F33" s="258"/>
      <c r="G33" s="258"/>
      <c r="H33" s="258"/>
      <c r="I33" s="258"/>
      <c r="J33" s="45"/>
    </row>
    <row r="34" spans="1:18" ht="18.75" customHeight="1" x14ac:dyDescent="0.3">
      <c r="A34" s="258"/>
      <c r="B34" s="258"/>
      <c r="C34" s="258"/>
      <c r="D34" s="258"/>
      <c r="E34" s="258"/>
      <c r="F34" s="258"/>
      <c r="G34" s="258"/>
      <c r="H34" s="258"/>
      <c r="I34" s="258"/>
      <c r="J34" s="45"/>
    </row>
    <row r="35" spans="1:18" ht="16.5" customHeight="1" x14ac:dyDescent="0.3">
      <c r="A35" s="258"/>
      <c r="B35" s="258"/>
      <c r="C35" s="258"/>
      <c r="D35" s="258"/>
      <c r="E35" s="258"/>
      <c r="F35" s="258"/>
      <c r="G35" s="258"/>
      <c r="H35" s="258"/>
      <c r="I35" s="258"/>
      <c r="J35" s="45"/>
    </row>
    <row r="36" spans="1:18" ht="20.25" customHeight="1" x14ac:dyDescent="0.3">
      <c r="A36" s="258"/>
      <c r="B36" s="258"/>
      <c r="C36" s="258"/>
      <c r="D36" s="258"/>
      <c r="E36" s="258"/>
      <c r="F36" s="258"/>
      <c r="G36" s="258"/>
      <c r="H36" s="258"/>
      <c r="I36" s="258"/>
      <c r="J36" s="44"/>
    </row>
    <row r="37" spans="1:18" x14ac:dyDescent="0.3">
      <c r="A37" s="258"/>
      <c r="B37" s="258"/>
      <c r="C37" s="258"/>
      <c r="D37" s="258"/>
      <c r="E37" s="258"/>
      <c r="F37" s="258"/>
      <c r="G37" s="258"/>
      <c r="H37" s="258"/>
      <c r="I37" s="258"/>
      <c r="J37" s="122"/>
      <c r="K37" s="122"/>
      <c r="L37" s="122"/>
      <c r="M37" s="122"/>
      <c r="N37" s="122"/>
      <c r="O37" s="122"/>
      <c r="P37" s="122"/>
      <c r="Q37" s="122"/>
      <c r="R37" s="122"/>
    </row>
    <row r="38" spans="1:18" ht="15" customHeight="1" x14ac:dyDescent="0.3">
      <c r="A38" s="258"/>
      <c r="B38" s="258"/>
      <c r="C38" s="258"/>
      <c r="D38" s="258"/>
      <c r="E38" s="258"/>
      <c r="F38" s="258"/>
      <c r="G38" s="258"/>
      <c r="H38" s="258"/>
      <c r="I38" s="258"/>
      <c r="J38" s="122"/>
      <c r="K38" s="122"/>
      <c r="L38" s="122"/>
      <c r="M38" s="122"/>
      <c r="N38" s="122"/>
      <c r="O38" s="122"/>
      <c r="P38" s="122"/>
      <c r="Q38" s="122"/>
      <c r="R38" s="122"/>
    </row>
    <row r="39" spans="1:18" ht="15" customHeight="1" x14ac:dyDescent="0.3">
      <c r="A39" s="258"/>
      <c r="B39" s="258"/>
      <c r="C39" s="258"/>
      <c r="D39" s="258"/>
      <c r="E39" s="258"/>
      <c r="F39" s="258"/>
      <c r="G39" s="258"/>
      <c r="H39" s="258"/>
      <c r="I39" s="258"/>
      <c r="J39" s="122"/>
      <c r="K39" s="122"/>
      <c r="L39" s="122"/>
      <c r="M39" s="122"/>
      <c r="N39" s="122"/>
      <c r="O39" s="122"/>
      <c r="P39" s="122"/>
      <c r="Q39" s="122"/>
      <c r="R39" s="122"/>
    </row>
    <row r="40" spans="1:18" ht="16.2" customHeight="1" x14ac:dyDescent="0.3">
      <c r="A40" s="258"/>
      <c r="B40" s="258"/>
      <c r="C40" s="258"/>
      <c r="D40" s="258"/>
      <c r="E40" s="258"/>
      <c r="F40" s="258"/>
      <c r="G40" s="258"/>
      <c r="H40" s="258"/>
      <c r="I40" s="258"/>
      <c r="J40" s="122"/>
      <c r="K40" s="122"/>
      <c r="L40" s="122"/>
      <c r="M40" s="122"/>
      <c r="N40" s="122"/>
      <c r="O40" s="122"/>
      <c r="P40" s="122"/>
      <c r="Q40" s="122"/>
      <c r="R40" s="122"/>
    </row>
    <row r="41" spans="1:18" ht="15" customHeight="1" x14ac:dyDescent="0.3">
      <c r="A41" s="258"/>
      <c r="B41" s="258"/>
      <c r="C41" s="258"/>
      <c r="D41" s="258"/>
      <c r="E41" s="258"/>
      <c r="F41" s="258"/>
      <c r="G41" s="258"/>
      <c r="H41" s="258"/>
      <c r="I41" s="258"/>
      <c r="J41" s="122"/>
      <c r="K41" s="122"/>
      <c r="L41" s="122"/>
      <c r="M41" s="122"/>
      <c r="N41" s="122"/>
      <c r="O41" s="122"/>
      <c r="P41" s="122"/>
      <c r="Q41" s="122"/>
      <c r="R41" s="122"/>
    </row>
    <row r="42" spans="1:18" ht="15" customHeight="1" x14ac:dyDescent="0.3">
      <c r="A42" s="258"/>
      <c r="B42" s="258"/>
      <c r="C42" s="258"/>
      <c r="D42" s="258"/>
      <c r="E42" s="258"/>
      <c r="F42" s="258"/>
      <c r="G42" s="258"/>
      <c r="H42" s="258"/>
      <c r="I42" s="258"/>
      <c r="J42" s="42"/>
    </row>
    <row r="43" spans="1:18" ht="15" customHeight="1" x14ac:dyDescent="0.3">
      <c r="A43" s="258"/>
      <c r="B43" s="258"/>
      <c r="C43" s="258"/>
      <c r="D43" s="258"/>
      <c r="E43" s="258"/>
      <c r="F43" s="258"/>
      <c r="G43" s="258"/>
      <c r="H43" s="258"/>
      <c r="I43" s="258"/>
      <c r="J43" s="42"/>
    </row>
    <row r="44" spans="1:18" ht="106.2" customHeight="1" x14ac:dyDescent="0.3">
      <c r="A44" s="258"/>
      <c r="B44" s="258"/>
      <c r="C44" s="258"/>
      <c r="D44" s="258"/>
      <c r="E44" s="258"/>
      <c r="F44" s="258"/>
      <c r="G44" s="258"/>
      <c r="H44" s="258"/>
      <c r="I44" s="258"/>
    </row>
    <row r="45" spans="1:18" x14ac:dyDescent="0.3">
      <c r="A45" s="257"/>
      <c r="B45" s="257"/>
      <c r="C45" s="257"/>
      <c r="D45" s="257"/>
      <c r="E45" s="257"/>
      <c r="F45" s="257"/>
      <c r="G45" s="257"/>
      <c r="H45" s="257"/>
      <c r="I45" s="257"/>
    </row>
    <row r="46" spans="1:18" x14ac:dyDescent="0.3">
      <c r="A46" s="257"/>
      <c r="B46" s="257"/>
      <c r="C46" s="257"/>
      <c r="D46" s="257"/>
      <c r="E46" s="257"/>
      <c r="F46" s="257"/>
      <c r="G46" s="257"/>
      <c r="H46" s="257"/>
      <c r="I46" s="257"/>
    </row>
    <row r="47" spans="1:18" x14ac:dyDescent="0.3">
      <c r="A47" s="257"/>
      <c r="B47" s="257"/>
      <c r="C47" s="257"/>
      <c r="D47" s="257"/>
      <c r="E47" s="257"/>
      <c r="F47" s="257"/>
      <c r="G47" s="257"/>
      <c r="H47" s="257"/>
      <c r="I47" s="257"/>
    </row>
    <row r="48" spans="1:18" x14ac:dyDescent="0.3">
      <c r="A48" s="257"/>
      <c r="B48" s="257"/>
      <c r="C48" s="257"/>
      <c r="D48" s="257"/>
      <c r="E48" s="257"/>
      <c r="F48" s="257"/>
      <c r="G48" s="257"/>
      <c r="H48" s="257"/>
      <c r="I48" s="257"/>
    </row>
    <row r="49" spans="1:9" x14ac:dyDescent="0.3">
      <c r="A49" s="258"/>
      <c r="B49" s="258"/>
      <c r="C49" s="258"/>
      <c r="D49" s="258"/>
      <c r="E49" s="258"/>
      <c r="F49" s="258"/>
      <c r="G49" s="258"/>
      <c r="H49" s="258"/>
      <c r="I49" s="258"/>
    </row>
    <row r="50" spans="1:9" x14ac:dyDescent="0.3">
      <c r="A50" s="258"/>
      <c r="B50" s="258"/>
      <c r="C50" s="258"/>
      <c r="D50" s="258"/>
      <c r="E50" s="258"/>
      <c r="F50" s="258"/>
      <c r="G50" s="258"/>
      <c r="H50" s="258"/>
      <c r="I50" s="258"/>
    </row>
    <row r="51" spans="1:9" x14ac:dyDescent="0.3">
      <c r="A51" s="258"/>
      <c r="B51" s="258"/>
      <c r="C51" s="258"/>
      <c r="D51" s="258"/>
      <c r="E51" s="258"/>
      <c r="F51" s="258"/>
      <c r="G51" s="258"/>
      <c r="H51" s="258"/>
      <c r="I51" s="258"/>
    </row>
    <row r="52" spans="1:9" x14ac:dyDescent="0.3">
      <c r="A52" s="258"/>
      <c r="B52" s="258"/>
      <c r="C52" s="258"/>
      <c r="D52" s="258"/>
      <c r="E52" s="258"/>
      <c r="F52" s="258"/>
      <c r="G52" s="258"/>
      <c r="H52" s="258"/>
      <c r="I52" s="258"/>
    </row>
    <row r="53" spans="1:9" x14ac:dyDescent="0.3">
      <c r="A53" s="258"/>
      <c r="B53" s="258"/>
      <c r="C53" s="258"/>
      <c r="D53" s="258"/>
      <c r="E53" s="258"/>
      <c r="F53" s="258"/>
      <c r="G53" s="258"/>
      <c r="H53" s="258"/>
      <c r="I53" s="258"/>
    </row>
    <row r="54" spans="1:9" x14ac:dyDescent="0.3">
      <c r="A54" s="258"/>
      <c r="B54" s="258"/>
      <c r="C54" s="258"/>
      <c r="D54" s="258"/>
      <c r="E54" s="258"/>
      <c r="F54" s="258"/>
      <c r="G54" s="258"/>
      <c r="H54" s="258"/>
      <c r="I54" s="258"/>
    </row>
    <row r="55" spans="1:9" x14ac:dyDescent="0.3">
      <c r="A55" s="258"/>
      <c r="B55" s="258"/>
      <c r="C55" s="258"/>
      <c r="D55" s="258"/>
      <c r="E55" s="258"/>
      <c r="F55" s="258"/>
      <c r="G55" s="258"/>
      <c r="H55" s="258"/>
      <c r="I55" s="258"/>
    </row>
    <row r="56" spans="1:9" x14ac:dyDescent="0.3">
      <c r="A56" s="258"/>
      <c r="B56" s="258"/>
      <c r="C56" s="258"/>
      <c r="D56" s="258"/>
      <c r="E56" s="258"/>
      <c r="F56" s="258"/>
      <c r="G56" s="258"/>
      <c r="H56" s="258"/>
      <c r="I56" s="258"/>
    </row>
    <row r="57" spans="1:9" x14ac:dyDescent="0.3">
      <c r="A57" s="258"/>
      <c r="B57" s="258"/>
      <c r="C57" s="258"/>
      <c r="D57" s="258"/>
      <c r="E57" s="258"/>
      <c r="F57" s="258"/>
      <c r="G57" s="258"/>
      <c r="H57" s="258"/>
      <c r="I57" s="258"/>
    </row>
    <row r="58" spans="1:9" x14ac:dyDescent="0.3">
      <c r="A58" s="258"/>
      <c r="B58" s="258"/>
      <c r="C58" s="258"/>
      <c r="D58" s="258"/>
      <c r="E58" s="258"/>
      <c r="F58" s="258"/>
      <c r="G58" s="258"/>
      <c r="H58" s="258"/>
      <c r="I58" s="258"/>
    </row>
    <row r="59" spans="1:9" x14ac:dyDescent="0.3">
      <c r="A59" s="258"/>
      <c r="B59" s="258"/>
      <c r="C59" s="258"/>
      <c r="D59" s="258"/>
      <c r="E59" s="258"/>
      <c r="F59" s="258"/>
      <c r="G59" s="258"/>
      <c r="H59" s="258"/>
      <c r="I59" s="258"/>
    </row>
    <row r="60" spans="1:9" x14ac:dyDescent="0.3">
      <c r="A60" s="258"/>
      <c r="B60" s="258"/>
      <c r="C60" s="258"/>
      <c r="D60" s="258"/>
      <c r="E60" s="258"/>
      <c r="F60" s="258"/>
      <c r="G60" s="258"/>
      <c r="H60" s="258"/>
      <c r="I60" s="258"/>
    </row>
    <row r="61" spans="1:9" x14ac:dyDescent="0.3">
      <c r="A61" s="258"/>
      <c r="B61" s="258"/>
      <c r="C61" s="258"/>
      <c r="D61" s="258"/>
      <c r="E61" s="258"/>
      <c r="F61" s="258"/>
      <c r="G61" s="258"/>
      <c r="H61" s="258"/>
      <c r="I61" s="258"/>
    </row>
    <row r="62" spans="1:9" x14ac:dyDescent="0.3">
      <c r="A62" s="258"/>
      <c r="B62" s="258"/>
      <c r="C62" s="258"/>
      <c r="D62" s="258"/>
      <c r="E62" s="258"/>
      <c r="F62" s="258"/>
      <c r="G62" s="258"/>
      <c r="H62" s="258"/>
      <c r="I62" s="258"/>
    </row>
    <row r="63" spans="1:9" x14ac:dyDescent="0.3">
      <c r="A63" s="258"/>
      <c r="B63" s="258"/>
      <c r="C63" s="258"/>
      <c r="D63" s="258"/>
      <c r="E63" s="258"/>
      <c r="F63" s="258"/>
      <c r="G63" s="258"/>
      <c r="H63" s="258"/>
      <c r="I63" s="258"/>
    </row>
    <row r="64" spans="1:9" x14ac:dyDescent="0.3">
      <c r="A64" s="258"/>
      <c r="B64" s="258"/>
      <c r="C64" s="258"/>
      <c r="D64" s="258"/>
      <c r="E64" s="258"/>
      <c r="F64" s="258"/>
      <c r="G64" s="258"/>
      <c r="H64" s="258"/>
      <c r="I64" s="258"/>
    </row>
    <row r="65" spans="1:9" x14ac:dyDescent="0.3">
      <c r="A65" s="258"/>
      <c r="B65" s="258"/>
      <c r="C65" s="258"/>
      <c r="D65" s="258"/>
      <c r="E65" s="258"/>
      <c r="F65" s="258"/>
      <c r="G65" s="258"/>
      <c r="H65" s="258"/>
      <c r="I65" s="258"/>
    </row>
    <row r="66" spans="1:9" x14ac:dyDescent="0.3">
      <c r="A66" s="258"/>
      <c r="B66" s="258"/>
      <c r="C66" s="258"/>
      <c r="D66" s="258"/>
      <c r="E66" s="258"/>
      <c r="F66" s="258"/>
      <c r="G66" s="258"/>
      <c r="H66" s="258"/>
      <c r="I66" s="258"/>
    </row>
    <row r="67" spans="1:9" x14ac:dyDescent="0.3">
      <c r="A67" s="258"/>
      <c r="B67" s="258"/>
      <c r="C67" s="258"/>
      <c r="D67" s="258"/>
      <c r="E67" s="258"/>
      <c r="F67" s="258"/>
      <c r="G67" s="258"/>
      <c r="H67" s="258"/>
      <c r="I67" s="258"/>
    </row>
    <row r="68" spans="1:9" x14ac:dyDescent="0.3">
      <c r="A68" s="258"/>
      <c r="B68" s="258"/>
      <c r="C68" s="258"/>
      <c r="D68" s="258"/>
      <c r="E68" s="258"/>
      <c r="F68" s="258"/>
      <c r="G68" s="258"/>
      <c r="H68" s="258"/>
      <c r="I68" s="258"/>
    </row>
    <row r="69" spans="1:9" x14ac:dyDescent="0.3">
      <c r="A69" s="258"/>
      <c r="B69" s="258"/>
      <c r="C69" s="258"/>
      <c r="D69" s="258"/>
      <c r="E69" s="258"/>
      <c r="F69" s="258"/>
      <c r="G69" s="258"/>
      <c r="H69" s="258"/>
      <c r="I69" s="258"/>
    </row>
    <row r="70" spans="1:9" x14ac:dyDescent="0.3">
      <c r="A70" s="258"/>
      <c r="B70" s="258"/>
      <c r="C70" s="258"/>
      <c r="D70" s="258"/>
      <c r="E70" s="258"/>
      <c r="F70" s="258"/>
      <c r="G70" s="258"/>
      <c r="H70" s="258"/>
      <c r="I70" s="258"/>
    </row>
    <row r="71" spans="1:9" x14ac:dyDescent="0.3">
      <c r="A71" s="258"/>
      <c r="B71" s="258"/>
      <c r="C71" s="258"/>
      <c r="D71" s="258"/>
      <c r="E71" s="258"/>
      <c r="F71" s="258"/>
      <c r="G71" s="258"/>
      <c r="H71" s="258"/>
      <c r="I71" s="258"/>
    </row>
    <row r="72" spans="1:9" x14ac:dyDescent="0.3">
      <c r="A72" s="258"/>
      <c r="B72" s="258"/>
      <c r="C72" s="258"/>
      <c r="D72" s="258"/>
      <c r="E72" s="258"/>
      <c r="F72" s="258"/>
      <c r="G72" s="258"/>
      <c r="H72" s="258"/>
      <c r="I72" s="258"/>
    </row>
    <row r="73" spans="1:9" x14ac:dyDescent="0.3">
      <c r="A73" s="258"/>
      <c r="B73" s="258"/>
      <c r="C73" s="258"/>
      <c r="D73" s="258"/>
      <c r="E73" s="258"/>
      <c r="F73" s="258"/>
      <c r="G73" s="258"/>
      <c r="H73" s="258"/>
      <c r="I73" s="258"/>
    </row>
  </sheetData>
  <mergeCells count="4">
    <mergeCell ref="A10:I10"/>
    <mergeCell ref="A14:I14"/>
    <mergeCell ref="A16:I44"/>
    <mergeCell ref="A45:I73"/>
  </mergeCells>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
    <tabColor rgb="FF660066"/>
  </sheetPr>
  <dimension ref="A1:W82"/>
  <sheetViews>
    <sheetView zoomScaleNormal="100" workbookViewId="0"/>
  </sheetViews>
  <sheetFormatPr defaultColWidth="9.33203125" defaultRowHeight="15" customHeight="1" x14ac:dyDescent="0.3"/>
  <cols>
    <col min="1" max="1" width="9.33203125" style="122"/>
    <col min="2" max="16384" width="9.33203125" style="116"/>
  </cols>
  <sheetData>
    <row r="1" spans="1:11" ht="15" customHeight="1" x14ac:dyDescent="0.3">
      <c r="A1" s="245" t="s">
        <v>242</v>
      </c>
    </row>
    <row r="2" spans="1:11" ht="15" customHeight="1" x14ac:dyDescent="0.3">
      <c r="A2" s="117"/>
    </row>
    <row r="3" spans="1:11" ht="15" customHeight="1" x14ac:dyDescent="0.3">
      <c r="A3" s="118" t="s">
        <v>248</v>
      </c>
    </row>
    <row r="4" spans="1:11" ht="15" customHeight="1" x14ac:dyDescent="0.3">
      <c r="A4" s="147" t="s">
        <v>163</v>
      </c>
      <c r="B4" s="119"/>
      <c r="C4" s="119"/>
      <c r="D4" s="119"/>
      <c r="E4" s="119"/>
      <c r="F4" s="119"/>
      <c r="G4" s="119"/>
      <c r="H4" s="119"/>
      <c r="I4" s="119"/>
      <c r="J4" s="49"/>
      <c r="K4" s="49"/>
    </row>
    <row r="5" spans="1:11" ht="15" customHeight="1" x14ac:dyDescent="0.3">
      <c r="A5" s="147" t="s">
        <v>164</v>
      </c>
      <c r="B5" s="119"/>
      <c r="C5" s="119"/>
      <c r="D5" s="119"/>
      <c r="E5" s="119"/>
      <c r="F5" s="119"/>
      <c r="G5" s="119"/>
      <c r="H5" s="119"/>
      <c r="I5" s="119"/>
      <c r="J5" s="119"/>
      <c r="K5" s="119"/>
    </row>
    <row r="6" spans="1:11" ht="15" customHeight="1" x14ac:dyDescent="0.3">
      <c r="A6" s="147" t="s">
        <v>165</v>
      </c>
      <c r="B6" s="119"/>
      <c r="C6" s="119"/>
      <c r="D6" s="119"/>
      <c r="E6" s="119"/>
      <c r="F6" s="119"/>
      <c r="G6" s="119"/>
      <c r="H6" s="119"/>
      <c r="I6" s="119"/>
      <c r="J6" s="119"/>
      <c r="K6" s="49"/>
    </row>
    <row r="7" spans="1:11" ht="15" customHeight="1" x14ac:dyDescent="0.3">
      <c r="A7" s="148"/>
    </row>
    <row r="8" spans="1:11" ht="15" customHeight="1" x14ac:dyDescent="0.3">
      <c r="A8" s="148"/>
    </row>
    <row r="9" spans="1:11" ht="15" customHeight="1" x14ac:dyDescent="0.3">
      <c r="A9" s="118" t="s">
        <v>236</v>
      </c>
    </row>
    <row r="10" spans="1:11" ht="15" customHeight="1" x14ac:dyDescent="0.3">
      <c r="A10" s="147" t="s">
        <v>227</v>
      </c>
    </row>
    <row r="11" spans="1:11" ht="15" customHeight="1" x14ac:dyDescent="0.3">
      <c r="A11" s="147" t="s">
        <v>275</v>
      </c>
    </row>
    <row r="12" spans="1:11" ht="15" customHeight="1" x14ac:dyDescent="0.3">
      <c r="A12" s="147" t="s">
        <v>231</v>
      </c>
    </row>
    <row r="13" spans="1:11" ht="15" customHeight="1" x14ac:dyDescent="0.3">
      <c r="A13" s="117"/>
    </row>
    <row r="14" spans="1:11" ht="15" customHeight="1" x14ac:dyDescent="0.3">
      <c r="A14" s="117"/>
    </row>
    <row r="15" spans="1:11" ht="15" customHeight="1" x14ac:dyDescent="0.3">
      <c r="A15" s="118" t="s">
        <v>187</v>
      </c>
    </row>
    <row r="16" spans="1:11" ht="15" customHeight="1" x14ac:dyDescent="0.3">
      <c r="A16" s="147" t="s">
        <v>166</v>
      </c>
    </row>
    <row r="17" spans="1:10" ht="15" customHeight="1" x14ac:dyDescent="0.3">
      <c r="A17" s="147" t="s">
        <v>217</v>
      </c>
    </row>
    <row r="18" spans="1:10" ht="15" customHeight="1" x14ac:dyDescent="0.3">
      <c r="A18" s="147" t="s">
        <v>188</v>
      </c>
    </row>
    <row r="19" spans="1:10" ht="15" customHeight="1" x14ac:dyDescent="0.3">
      <c r="A19" s="147" t="s">
        <v>189</v>
      </c>
    </row>
    <row r="20" spans="1:10" ht="15" customHeight="1" x14ac:dyDescent="0.3">
      <c r="A20" s="147" t="s">
        <v>190</v>
      </c>
    </row>
    <row r="21" spans="1:10" ht="15" customHeight="1" x14ac:dyDescent="0.3">
      <c r="A21" s="147" t="s">
        <v>191</v>
      </c>
      <c r="B21" s="121"/>
      <c r="C21" s="121"/>
      <c r="D21" s="121"/>
      <c r="E21" s="121"/>
      <c r="F21" s="121"/>
      <c r="G21" s="121"/>
      <c r="H21" s="121"/>
      <c r="I21" s="121"/>
      <c r="J21" s="121"/>
    </row>
    <row r="22" spans="1:10" ht="15" customHeight="1" x14ac:dyDescent="0.3">
      <c r="A22" s="147" t="s">
        <v>192</v>
      </c>
      <c r="B22" s="121"/>
      <c r="C22" s="121"/>
      <c r="D22" s="121"/>
      <c r="E22" s="121"/>
      <c r="F22" s="121"/>
      <c r="G22" s="121"/>
      <c r="H22" s="121"/>
      <c r="I22" s="121"/>
      <c r="J22" s="121"/>
    </row>
    <row r="23" spans="1:10" ht="15" customHeight="1" x14ac:dyDescent="0.3">
      <c r="A23" s="147" t="s">
        <v>193</v>
      </c>
    </row>
    <row r="24" spans="1:10" ht="15" customHeight="1" x14ac:dyDescent="0.3">
      <c r="A24" s="120"/>
    </row>
    <row r="25" spans="1:10" ht="15" customHeight="1" x14ac:dyDescent="0.3">
      <c r="A25" s="115"/>
    </row>
    <row r="26" spans="1:10" ht="15" customHeight="1" x14ac:dyDescent="0.3">
      <c r="A26" s="118" t="s">
        <v>150</v>
      </c>
    </row>
    <row r="27" spans="1:10" ht="15" customHeight="1" x14ac:dyDescent="0.3">
      <c r="A27" s="118"/>
    </row>
    <row r="28" spans="1:10" ht="15" customHeight="1" x14ac:dyDescent="0.3">
      <c r="A28" s="118" t="s">
        <v>216</v>
      </c>
    </row>
    <row r="29" spans="1:10" ht="15" customHeight="1" x14ac:dyDescent="0.3">
      <c r="A29" s="147" t="s">
        <v>167</v>
      </c>
    </row>
    <row r="30" spans="1:10" ht="15" customHeight="1" x14ac:dyDescent="0.3">
      <c r="A30" s="147" t="s">
        <v>168</v>
      </c>
    </row>
    <row r="31" spans="1:10" ht="15" customHeight="1" x14ac:dyDescent="0.3">
      <c r="A31" s="147" t="s">
        <v>218</v>
      </c>
    </row>
    <row r="32" spans="1:10" ht="15" customHeight="1" x14ac:dyDescent="0.3">
      <c r="A32" s="147" t="s">
        <v>169</v>
      </c>
    </row>
    <row r="33" spans="1:2" ht="15" customHeight="1" x14ac:dyDescent="0.3">
      <c r="A33" s="147" t="s">
        <v>219</v>
      </c>
    </row>
    <row r="34" spans="1:2" ht="15" customHeight="1" x14ac:dyDescent="0.3">
      <c r="A34" s="147" t="s">
        <v>170</v>
      </c>
    </row>
    <row r="35" spans="1:2" ht="15" customHeight="1" x14ac:dyDescent="0.3">
      <c r="A35" s="147" t="s">
        <v>220</v>
      </c>
    </row>
    <row r="36" spans="1:2" ht="15" customHeight="1" x14ac:dyDescent="0.3">
      <c r="A36" s="120"/>
    </row>
    <row r="37" spans="1:2" ht="15" customHeight="1" x14ac:dyDescent="0.3">
      <c r="A37" s="118" t="s">
        <v>198</v>
      </c>
      <c r="B37" s="121"/>
    </row>
    <row r="38" spans="1:2" ht="15" customHeight="1" x14ac:dyDescent="0.3">
      <c r="A38" s="147" t="s">
        <v>171</v>
      </c>
    </row>
    <row r="39" spans="1:2" ht="15" customHeight="1" x14ac:dyDescent="0.3">
      <c r="A39" s="147" t="s">
        <v>172</v>
      </c>
    </row>
    <row r="40" spans="1:2" ht="15" customHeight="1" x14ac:dyDescent="0.3">
      <c r="A40" s="149" t="s">
        <v>173</v>
      </c>
    </row>
    <row r="41" spans="1:2" ht="15" customHeight="1" x14ac:dyDescent="0.3">
      <c r="A41" s="147" t="s">
        <v>199</v>
      </c>
    </row>
    <row r="42" spans="1:2" ht="15" customHeight="1" x14ac:dyDescent="0.3">
      <c r="A42" s="149" t="s">
        <v>174</v>
      </c>
    </row>
    <row r="43" spans="1:2" ht="15" customHeight="1" x14ac:dyDescent="0.3">
      <c r="A43" s="147" t="s">
        <v>200</v>
      </c>
    </row>
    <row r="44" spans="1:2" ht="15" customHeight="1" x14ac:dyDescent="0.3">
      <c r="A44" s="147" t="s">
        <v>175</v>
      </c>
    </row>
    <row r="45" spans="1:2" ht="15" customHeight="1" x14ac:dyDescent="0.3">
      <c r="A45" s="147" t="s">
        <v>201</v>
      </c>
    </row>
    <row r="46" spans="1:2" ht="15" customHeight="1" x14ac:dyDescent="0.3">
      <c r="A46" s="120"/>
    </row>
    <row r="47" spans="1:2" ht="15" customHeight="1" x14ac:dyDescent="0.3">
      <c r="A47" s="115"/>
    </row>
    <row r="48" spans="1:2" ht="15" customHeight="1" x14ac:dyDescent="0.3">
      <c r="A48" s="118" t="s">
        <v>202</v>
      </c>
    </row>
    <row r="49" spans="1:23" ht="15" customHeight="1" x14ac:dyDescent="0.3">
      <c r="A49" s="147" t="s">
        <v>176</v>
      </c>
      <c r="B49" s="121"/>
      <c r="C49" s="121"/>
      <c r="D49" s="121"/>
      <c r="E49" s="121"/>
      <c r="F49" s="121"/>
      <c r="G49" s="121"/>
      <c r="H49" s="121"/>
      <c r="I49" s="121"/>
      <c r="J49" s="121"/>
      <c r="K49" s="121"/>
      <c r="L49" s="121"/>
      <c r="M49" s="121"/>
      <c r="N49" s="121"/>
      <c r="O49" s="121"/>
      <c r="P49" s="121"/>
      <c r="Q49" s="121"/>
      <c r="R49" s="121"/>
      <c r="S49" s="121"/>
    </row>
    <row r="50" spans="1:23" ht="15" customHeight="1" x14ac:dyDescent="0.3">
      <c r="A50" s="147" t="s">
        <v>177</v>
      </c>
      <c r="B50" s="121"/>
      <c r="C50" s="121"/>
      <c r="D50" s="121"/>
      <c r="E50" s="121"/>
      <c r="F50" s="121"/>
      <c r="G50" s="121"/>
      <c r="H50" s="121"/>
      <c r="I50" s="121"/>
      <c r="J50" s="121"/>
      <c r="K50" s="121"/>
      <c r="L50" s="121"/>
      <c r="M50" s="121"/>
      <c r="N50" s="121"/>
      <c r="O50" s="121"/>
      <c r="P50" s="121"/>
      <c r="Q50" s="121"/>
      <c r="R50" s="121"/>
      <c r="S50" s="121"/>
    </row>
    <row r="51" spans="1:23" ht="15" customHeight="1" x14ac:dyDescent="0.3">
      <c r="A51" s="147" t="s">
        <v>221</v>
      </c>
      <c r="B51" s="121"/>
      <c r="C51" s="121"/>
      <c r="D51" s="121"/>
      <c r="E51" s="121"/>
      <c r="F51" s="121"/>
      <c r="G51" s="121"/>
      <c r="H51" s="121"/>
      <c r="I51" s="121"/>
      <c r="J51" s="121"/>
      <c r="K51" s="121"/>
      <c r="L51" s="121"/>
      <c r="M51" s="121"/>
      <c r="N51" s="121"/>
      <c r="O51" s="121"/>
      <c r="P51" s="121"/>
      <c r="Q51" s="121"/>
      <c r="R51" s="121"/>
      <c r="S51" s="121"/>
    </row>
    <row r="52" spans="1:23" ht="15" customHeight="1" x14ac:dyDescent="0.3">
      <c r="A52" s="147" t="s">
        <v>178</v>
      </c>
      <c r="B52" s="121"/>
      <c r="C52" s="121"/>
      <c r="D52" s="121"/>
      <c r="E52" s="121"/>
      <c r="F52" s="121"/>
      <c r="G52" s="121"/>
      <c r="H52" s="121"/>
      <c r="I52" s="121"/>
      <c r="J52" s="121"/>
      <c r="K52" s="121"/>
      <c r="L52" s="121"/>
      <c r="M52" s="121"/>
      <c r="N52" s="121"/>
      <c r="O52" s="121"/>
      <c r="P52" s="121"/>
      <c r="Q52" s="121"/>
      <c r="R52" s="121"/>
      <c r="S52" s="121"/>
    </row>
    <row r="53" spans="1:23" ht="15" customHeight="1" x14ac:dyDescent="0.3">
      <c r="A53" s="149" t="s">
        <v>222</v>
      </c>
      <c r="B53" s="121"/>
      <c r="C53" s="121"/>
      <c r="D53" s="121"/>
      <c r="E53" s="121"/>
      <c r="F53" s="121"/>
      <c r="G53" s="121"/>
      <c r="H53" s="121"/>
      <c r="I53" s="121"/>
      <c r="J53" s="121"/>
      <c r="K53" s="121"/>
      <c r="L53" s="121"/>
      <c r="M53" s="121"/>
      <c r="N53" s="121"/>
      <c r="O53" s="121"/>
      <c r="P53" s="121"/>
      <c r="Q53" s="121"/>
      <c r="R53" s="121"/>
      <c r="S53" s="121"/>
    </row>
    <row r="54" spans="1:23" ht="15" customHeight="1" x14ac:dyDescent="0.3">
      <c r="A54" s="147" t="s">
        <v>179</v>
      </c>
      <c r="B54" s="121"/>
      <c r="C54" s="121"/>
      <c r="D54" s="121"/>
      <c r="E54" s="121"/>
      <c r="F54" s="121"/>
      <c r="G54" s="121"/>
      <c r="H54" s="121"/>
      <c r="I54" s="121"/>
      <c r="J54" s="121"/>
      <c r="K54" s="121"/>
      <c r="L54" s="121"/>
      <c r="M54" s="121"/>
      <c r="N54" s="121"/>
      <c r="O54" s="121"/>
      <c r="P54" s="121"/>
      <c r="Q54" s="121"/>
      <c r="R54" s="121"/>
      <c r="S54" s="121"/>
    </row>
    <row r="55" spans="1:23" ht="15" customHeight="1" x14ac:dyDescent="0.3">
      <c r="A55" s="149" t="s">
        <v>223</v>
      </c>
      <c r="B55" s="121"/>
      <c r="C55" s="121"/>
      <c r="D55" s="121"/>
      <c r="E55" s="121"/>
      <c r="F55" s="121"/>
      <c r="G55" s="121"/>
      <c r="H55" s="121"/>
      <c r="I55" s="121"/>
      <c r="J55" s="121"/>
      <c r="K55" s="121"/>
      <c r="L55" s="121"/>
      <c r="M55" s="121"/>
      <c r="N55" s="121"/>
      <c r="O55" s="121"/>
      <c r="P55" s="121"/>
      <c r="Q55" s="121"/>
      <c r="R55" s="121"/>
      <c r="S55" s="121"/>
    </row>
    <row r="56" spans="1:23" ht="15" customHeight="1" x14ac:dyDescent="0.3">
      <c r="A56" s="120"/>
    </row>
    <row r="57" spans="1:23" ht="15" customHeight="1" x14ac:dyDescent="0.3">
      <c r="A57" s="114"/>
      <c r="B57" s="50"/>
      <c r="C57" s="50"/>
      <c r="D57" s="50"/>
      <c r="E57" s="50"/>
      <c r="F57" s="50"/>
      <c r="G57" s="50"/>
      <c r="H57" s="50"/>
      <c r="I57" s="50"/>
      <c r="J57" s="50"/>
      <c r="K57" s="50"/>
      <c r="L57" s="50"/>
      <c r="M57" s="50"/>
      <c r="N57" s="50"/>
      <c r="O57" s="50"/>
      <c r="P57" s="50"/>
      <c r="Q57" s="50"/>
      <c r="R57" s="50"/>
    </row>
    <row r="58" spans="1:23" ht="15" customHeight="1" x14ac:dyDescent="0.3">
      <c r="A58" s="118" t="s">
        <v>86</v>
      </c>
    </row>
    <row r="59" spans="1:23" ht="15" customHeight="1" x14ac:dyDescent="0.3">
      <c r="A59" s="147" t="s">
        <v>180</v>
      </c>
      <c r="B59" s="121"/>
      <c r="C59" s="121"/>
      <c r="D59" s="121"/>
      <c r="E59" s="121"/>
      <c r="F59" s="121"/>
      <c r="G59" s="121"/>
      <c r="H59" s="121"/>
      <c r="I59" s="121"/>
      <c r="J59" s="121"/>
      <c r="K59" s="121"/>
      <c r="L59" s="121"/>
      <c r="M59" s="121"/>
      <c r="N59" s="121"/>
      <c r="O59" s="121"/>
      <c r="P59" s="121"/>
      <c r="Q59" s="121"/>
      <c r="R59" s="121"/>
      <c r="S59" s="121"/>
      <c r="T59" s="121"/>
      <c r="U59" s="121"/>
      <c r="V59" s="121"/>
      <c r="W59" s="121"/>
    </row>
    <row r="60" spans="1:23" ht="15" customHeight="1" x14ac:dyDescent="0.3">
      <c r="A60" s="147" t="s">
        <v>181</v>
      </c>
      <c r="B60" s="121"/>
      <c r="C60" s="121"/>
      <c r="D60" s="121"/>
      <c r="E60" s="121"/>
      <c r="F60" s="121"/>
      <c r="G60" s="121"/>
      <c r="H60" s="121"/>
      <c r="I60" s="121"/>
      <c r="J60" s="121"/>
      <c r="K60" s="121"/>
      <c r="L60" s="121"/>
      <c r="M60" s="121"/>
      <c r="N60" s="121"/>
      <c r="O60" s="121"/>
      <c r="P60" s="121"/>
      <c r="Q60" s="121"/>
      <c r="R60" s="121"/>
      <c r="S60" s="121"/>
      <c r="T60" s="121"/>
      <c r="U60" s="121"/>
      <c r="V60" s="121"/>
      <c r="W60" s="121"/>
    </row>
    <row r="61" spans="1:23" ht="15" customHeight="1" x14ac:dyDescent="0.3">
      <c r="A61" s="150" t="s">
        <v>224</v>
      </c>
      <c r="B61" s="121"/>
      <c r="C61" s="121"/>
      <c r="D61" s="121"/>
      <c r="E61" s="121"/>
      <c r="F61" s="121"/>
      <c r="G61" s="121"/>
      <c r="H61" s="121"/>
      <c r="I61" s="121"/>
      <c r="J61" s="121"/>
      <c r="K61" s="121"/>
      <c r="L61" s="121"/>
      <c r="M61" s="121"/>
      <c r="N61" s="121"/>
      <c r="O61" s="121"/>
      <c r="P61" s="121"/>
      <c r="Q61" s="121"/>
      <c r="R61" s="121"/>
      <c r="S61" s="121"/>
      <c r="T61" s="121"/>
      <c r="U61" s="121"/>
      <c r="V61" s="121"/>
      <c r="W61" s="121"/>
    </row>
    <row r="62" spans="1:23" ht="15" customHeight="1" x14ac:dyDescent="0.3">
      <c r="A62" s="147" t="s">
        <v>182</v>
      </c>
      <c r="B62" s="121"/>
      <c r="C62" s="121"/>
      <c r="D62" s="121"/>
      <c r="E62" s="121"/>
      <c r="F62" s="121"/>
      <c r="G62" s="121"/>
      <c r="H62" s="121"/>
      <c r="I62" s="121"/>
      <c r="J62" s="121"/>
      <c r="K62" s="121"/>
      <c r="L62" s="121"/>
      <c r="M62" s="121"/>
      <c r="N62" s="121"/>
      <c r="O62" s="121"/>
      <c r="P62" s="121"/>
      <c r="Q62" s="121"/>
      <c r="R62" s="121"/>
      <c r="S62" s="121"/>
      <c r="T62" s="121"/>
      <c r="U62" s="121"/>
      <c r="V62" s="121"/>
      <c r="W62" s="121"/>
    </row>
    <row r="63" spans="1:23" ht="15" customHeight="1" x14ac:dyDescent="0.3">
      <c r="A63" s="151" t="s">
        <v>225</v>
      </c>
      <c r="B63" s="121"/>
      <c r="C63" s="121"/>
      <c r="D63" s="121"/>
      <c r="E63" s="121"/>
      <c r="F63" s="121"/>
      <c r="G63" s="121"/>
      <c r="H63" s="121"/>
      <c r="I63" s="121"/>
      <c r="J63" s="121"/>
      <c r="K63" s="121"/>
      <c r="L63" s="121"/>
      <c r="M63" s="121"/>
      <c r="N63" s="121"/>
      <c r="O63" s="121"/>
      <c r="P63" s="121"/>
      <c r="Q63" s="121"/>
      <c r="R63" s="121"/>
      <c r="S63" s="121"/>
      <c r="T63" s="121"/>
      <c r="U63" s="121"/>
      <c r="V63" s="121"/>
      <c r="W63" s="121"/>
    </row>
    <row r="64" spans="1:23" ht="15" customHeight="1" x14ac:dyDescent="0.3">
      <c r="A64" s="147" t="s">
        <v>183</v>
      </c>
      <c r="B64" s="121"/>
      <c r="C64" s="121"/>
      <c r="D64" s="121"/>
      <c r="E64" s="121"/>
      <c r="F64" s="121"/>
      <c r="G64" s="121"/>
      <c r="H64" s="121"/>
      <c r="I64" s="121"/>
      <c r="J64" s="121"/>
      <c r="K64" s="121"/>
      <c r="L64" s="121"/>
      <c r="M64" s="121"/>
      <c r="N64" s="121"/>
      <c r="O64" s="121"/>
      <c r="P64" s="121"/>
      <c r="Q64" s="121"/>
      <c r="R64" s="121"/>
      <c r="S64" s="121"/>
      <c r="T64" s="121"/>
      <c r="U64" s="121"/>
      <c r="V64" s="121"/>
      <c r="W64" s="121"/>
    </row>
    <row r="65" spans="1:23" ht="15" customHeight="1" x14ac:dyDescent="0.3">
      <c r="A65" s="151" t="s">
        <v>226</v>
      </c>
      <c r="B65" s="121"/>
      <c r="C65" s="121"/>
      <c r="D65" s="121"/>
      <c r="E65" s="121"/>
      <c r="F65" s="121"/>
      <c r="G65" s="121"/>
      <c r="H65" s="121"/>
      <c r="I65" s="121"/>
      <c r="J65" s="121"/>
      <c r="K65" s="121"/>
      <c r="L65" s="121"/>
      <c r="M65" s="121"/>
      <c r="N65" s="121"/>
      <c r="O65" s="121"/>
      <c r="P65" s="121"/>
      <c r="Q65" s="121"/>
      <c r="R65" s="121"/>
      <c r="S65" s="121"/>
      <c r="T65" s="121"/>
      <c r="U65" s="121"/>
      <c r="V65" s="121"/>
      <c r="W65" s="121"/>
    </row>
    <row r="66" spans="1:23" ht="15" customHeight="1" x14ac:dyDescent="0.3">
      <c r="A66" s="120"/>
      <c r="B66" s="121"/>
      <c r="C66" s="121"/>
      <c r="D66" s="121"/>
      <c r="E66" s="121"/>
      <c r="F66" s="121"/>
      <c r="G66" s="121"/>
      <c r="H66" s="121"/>
      <c r="I66" s="121"/>
      <c r="J66" s="121"/>
      <c r="K66" s="121"/>
      <c r="L66" s="121"/>
      <c r="M66" s="121"/>
      <c r="N66" s="121"/>
      <c r="O66" s="121"/>
      <c r="P66" s="121"/>
      <c r="Q66" s="121"/>
      <c r="R66" s="121"/>
      <c r="S66" s="121"/>
      <c r="T66" s="121"/>
      <c r="U66" s="121"/>
      <c r="V66" s="121"/>
      <c r="W66" s="121"/>
    </row>
    <row r="67" spans="1:23" ht="15" customHeight="1" x14ac:dyDescent="0.3">
      <c r="A67" s="115"/>
      <c r="B67" s="121"/>
      <c r="C67" s="121"/>
      <c r="D67" s="121"/>
      <c r="E67" s="121"/>
      <c r="F67" s="121"/>
      <c r="G67" s="121"/>
      <c r="H67" s="121"/>
      <c r="I67" s="121"/>
      <c r="J67" s="121"/>
      <c r="K67" s="121"/>
      <c r="L67" s="121"/>
      <c r="M67" s="121"/>
      <c r="N67" s="121"/>
      <c r="O67" s="121"/>
      <c r="P67" s="121"/>
      <c r="Q67" s="121"/>
      <c r="R67" s="121"/>
      <c r="S67" s="121"/>
      <c r="T67" s="121"/>
      <c r="U67" s="121"/>
      <c r="V67" s="121"/>
      <c r="W67" s="121"/>
    </row>
    <row r="68" spans="1:23" ht="15" customHeight="1" x14ac:dyDescent="0.3">
      <c r="A68" s="118" t="s">
        <v>87</v>
      </c>
    </row>
    <row r="69" spans="1:23" ht="15" customHeight="1" x14ac:dyDescent="0.3">
      <c r="A69" s="147" t="s">
        <v>209</v>
      </c>
      <c r="B69" s="49"/>
      <c r="C69" s="49"/>
      <c r="D69" s="49"/>
      <c r="E69" s="49"/>
      <c r="F69" s="49"/>
      <c r="G69" s="49"/>
      <c r="H69" s="49"/>
      <c r="I69" s="49"/>
      <c r="J69" s="49"/>
      <c r="K69" s="49"/>
      <c r="L69" s="49"/>
      <c r="M69" s="49"/>
      <c r="N69" s="49"/>
      <c r="O69" s="49"/>
      <c r="P69" s="49"/>
      <c r="Q69" s="49"/>
      <c r="R69" s="49"/>
      <c r="S69" s="49"/>
    </row>
    <row r="70" spans="1:23" ht="15" customHeight="1" x14ac:dyDescent="0.3">
      <c r="A70" s="147" t="s">
        <v>210</v>
      </c>
      <c r="B70" s="49"/>
      <c r="C70" s="49"/>
      <c r="D70" s="49"/>
      <c r="E70" s="49"/>
      <c r="F70" s="49"/>
      <c r="G70" s="49"/>
      <c r="H70" s="49"/>
      <c r="I70" s="49"/>
      <c r="J70" s="49"/>
      <c r="K70" s="49"/>
      <c r="L70" s="49"/>
      <c r="M70" s="49"/>
      <c r="N70" s="49"/>
      <c r="O70" s="49"/>
      <c r="P70" s="49"/>
      <c r="Q70" s="49"/>
      <c r="R70" s="49"/>
      <c r="S70" s="49"/>
    </row>
    <row r="71" spans="1:23" ht="15" customHeight="1" x14ac:dyDescent="0.3">
      <c r="A71" s="150" t="s">
        <v>211</v>
      </c>
      <c r="B71" s="49"/>
      <c r="C71" s="49"/>
      <c r="D71" s="49"/>
      <c r="E71" s="49"/>
      <c r="F71" s="49"/>
      <c r="G71" s="49"/>
      <c r="H71" s="49"/>
      <c r="I71" s="49"/>
      <c r="J71" s="49"/>
      <c r="K71" s="49"/>
      <c r="L71" s="49"/>
      <c r="M71" s="49"/>
      <c r="N71" s="49"/>
      <c r="O71" s="49"/>
      <c r="P71" s="49"/>
      <c r="Q71" s="49"/>
      <c r="R71" s="49"/>
      <c r="S71" s="49"/>
    </row>
    <row r="72" spans="1:23" ht="15" customHeight="1" x14ac:dyDescent="0.3">
      <c r="A72" s="147" t="s">
        <v>212</v>
      </c>
      <c r="B72" s="49"/>
      <c r="C72" s="49"/>
      <c r="D72" s="49"/>
      <c r="E72" s="49"/>
      <c r="F72" s="49"/>
      <c r="G72" s="49"/>
      <c r="H72" s="49"/>
      <c r="I72" s="49"/>
      <c r="J72" s="49"/>
      <c r="K72" s="49"/>
      <c r="L72" s="49"/>
      <c r="M72" s="49"/>
      <c r="N72" s="49"/>
      <c r="O72" s="49"/>
      <c r="P72" s="49"/>
      <c r="Q72" s="49"/>
      <c r="R72" s="49"/>
      <c r="S72" s="49"/>
    </row>
    <row r="73" spans="1:23" ht="15" customHeight="1" x14ac:dyDescent="0.3">
      <c r="A73" s="151" t="s">
        <v>213</v>
      </c>
      <c r="B73" s="49"/>
      <c r="C73" s="49"/>
      <c r="D73" s="49"/>
      <c r="E73" s="49"/>
      <c r="F73" s="49"/>
      <c r="G73" s="49"/>
      <c r="H73" s="49"/>
      <c r="I73" s="49"/>
      <c r="J73" s="49"/>
      <c r="K73" s="49"/>
      <c r="L73" s="49"/>
      <c r="M73" s="49"/>
      <c r="N73" s="49"/>
      <c r="O73" s="49"/>
      <c r="P73" s="49"/>
      <c r="Q73" s="49"/>
      <c r="R73" s="49"/>
      <c r="S73" s="49"/>
    </row>
    <row r="74" spans="1:23" ht="15" customHeight="1" x14ac:dyDescent="0.3">
      <c r="A74" s="147" t="s">
        <v>214</v>
      </c>
      <c r="B74" s="49"/>
      <c r="C74" s="49"/>
      <c r="D74" s="49"/>
      <c r="E74" s="49"/>
      <c r="F74" s="49"/>
      <c r="G74" s="49"/>
      <c r="H74" s="49"/>
      <c r="I74" s="49"/>
      <c r="J74" s="49"/>
      <c r="K74" s="49"/>
      <c r="L74" s="49"/>
      <c r="M74" s="49"/>
      <c r="N74" s="49"/>
      <c r="O74" s="49"/>
      <c r="P74" s="49"/>
      <c r="Q74" s="49"/>
      <c r="R74" s="49"/>
      <c r="S74" s="49"/>
    </row>
    <row r="75" spans="1:23" ht="15" customHeight="1" x14ac:dyDescent="0.3">
      <c r="A75" s="151" t="s">
        <v>215</v>
      </c>
      <c r="B75" s="49"/>
      <c r="C75" s="49"/>
      <c r="D75" s="49"/>
      <c r="E75" s="49"/>
      <c r="F75" s="49"/>
      <c r="G75" s="49"/>
      <c r="H75" s="49"/>
      <c r="I75" s="49"/>
      <c r="J75" s="49"/>
      <c r="K75" s="49"/>
      <c r="L75" s="49"/>
      <c r="M75" s="49"/>
      <c r="N75" s="49"/>
      <c r="O75" s="49"/>
      <c r="P75" s="49"/>
      <c r="Q75" s="49"/>
      <c r="R75" s="49"/>
      <c r="S75" s="49"/>
    </row>
    <row r="76" spans="1:23" ht="15" customHeight="1" x14ac:dyDescent="0.3">
      <c r="A76" s="120"/>
      <c r="B76" s="49"/>
      <c r="C76" s="49"/>
      <c r="D76" s="49"/>
      <c r="E76" s="49"/>
      <c r="F76" s="49"/>
      <c r="G76" s="49"/>
      <c r="H76" s="49"/>
      <c r="I76" s="49"/>
      <c r="J76" s="49"/>
      <c r="K76" s="49"/>
      <c r="L76" s="49"/>
      <c r="M76" s="49"/>
      <c r="N76" s="49"/>
      <c r="O76" s="49"/>
      <c r="P76" s="49"/>
      <c r="Q76" s="49"/>
      <c r="R76" s="49"/>
      <c r="S76" s="49"/>
    </row>
    <row r="77" spans="1:23" ht="15" customHeight="1" x14ac:dyDescent="0.3">
      <c r="A77" s="115"/>
      <c r="B77" s="49"/>
      <c r="C77" s="49"/>
      <c r="D77" s="49"/>
      <c r="E77" s="49"/>
      <c r="F77" s="49"/>
      <c r="G77" s="49"/>
      <c r="H77" s="49"/>
      <c r="I77" s="49"/>
      <c r="J77" s="49"/>
      <c r="K77" s="49"/>
      <c r="L77" s="49"/>
      <c r="M77" s="49"/>
      <c r="N77" s="49"/>
      <c r="O77" s="49"/>
      <c r="P77" s="49"/>
      <c r="Q77" s="49"/>
      <c r="R77" s="49"/>
      <c r="S77" s="49"/>
    </row>
    <row r="78" spans="1:23" ht="15" customHeight="1" x14ac:dyDescent="0.3">
      <c r="A78" s="115"/>
      <c r="B78" s="49"/>
      <c r="C78" s="49"/>
      <c r="D78" s="49"/>
      <c r="E78" s="49"/>
      <c r="F78" s="49"/>
      <c r="G78" s="49"/>
      <c r="H78" s="49"/>
      <c r="I78" s="49"/>
      <c r="J78" s="49"/>
      <c r="K78" s="49"/>
      <c r="L78" s="49"/>
      <c r="M78" s="49"/>
      <c r="N78" s="49"/>
      <c r="O78" s="49"/>
      <c r="P78" s="49"/>
      <c r="Q78" s="49"/>
      <c r="R78" s="49"/>
      <c r="S78" s="49"/>
    </row>
    <row r="79" spans="1:23" ht="15" customHeight="1" x14ac:dyDescent="0.3">
      <c r="A79" s="115"/>
      <c r="B79" s="121"/>
      <c r="C79" s="49"/>
      <c r="D79" s="49"/>
      <c r="E79" s="49"/>
      <c r="F79" s="49"/>
      <c r="G79" s="49"/>
      <c r="H79" s="49"/>
      <c r="I79" s="49"/>
      <c r="J79" s="49"/>
      <c r="K79" s="49"/>
      <c r="L79" s="49"/>
      <c r="M79" s="49"/>
      <c r="N79" s="49"/>
      <c r="O79" s="49"/>
      <c r="P79" s="49"/>
      <c r="Q79" s="49"/>
      <c r="R79" s="49"/>
      <c r="S79" s="49"/>
    </row>
    <row r="80" spans="1:23" ht="15" customHeight="1" x14ac:dyDescent="0.3">
      <c r="A80" s="115"/>
      <c r="B80" s="49"/>
      <c r="C80" s="49"/>
      <c r="D80" s="49"/>
      <c r="E80" s="49"/>
      <c r="F80" s="49"/>
      <c r="G80" s="49"/>
      <c r="H80" s="49"/>
      <c r="I80" s="49"/>
      <c r="J80" s="49"/>
      <c r="K80" s="49"/>
      <c r="L80" s="49"/>
      <c r="M80" s="49"/>
      <c r="N80" s="49"/>
      <c r="O80" s="49"/>
      <c r="P80" s="49"/>
      <c r="Q80" s="49"/>
      <c r="R80" s="49"/>
      <c r="S80" s="49"/>
    </row>
    <row r="81" spans="1:19" ht="15" customHeight="1" x14ac:dyDescent="0.3">
      <c r="A81" s="115"/>
      <c r="B81" s="49"/>
      <c r="C81" s="49"/>
      <c r="D81" s="49"/>
      <c r="E81" s="49"/>
      <c r="F81" s="49"/>
      <c r="G81" s="49"/>
      <c r="H81" s="49"/>
      <c r="I81" s="49"/>
      <c r="J81" s="49"/>
      <c r="K81" s="49"/>
      <c r="L81" s="49"/>
      <c r="M81" s="49"/>
      <c r="N81" s="49"/>
      <c r="O81" s="49"/>
      <c r="P81" s="49"/>
      <c r="Q81" s="49"/>
      <c r="R81" s="49"/>
      <c r="S81" s="49"/>
    </row>
    <row r="82" spans="1:19" ht="15" customHeight="1" x14ac:dyDescent="0.3">
      <c r="A82" s="115"/>
      <c r="B82" s="49"/>
      <c r="C82" s="49"/>
      <c r="D82" s="49"/>
      <c r="E82" s="49"/>
      <c r="F82" s="49"/>
      <c r="G82" s="49"/>
      <c r="H82" s="49"/>
      <c r="I82" s="49"/>
      <c r="J82" s="49"/>
      <c r="K82" s="49"/>
      <c r="L82" s="49"/>
      <c r="M82" s="49"/>
      <c r="N82" s="49"/>
      <c r="O82" s="49"/>
      <c r="P82" s="49"/>
      <c r="Q82" s="49"/>
      <c r="R82" s="49"/>
      <c r="S82" s="49"/>
    </row>
  </sheetData>
  <conditionalFormatting sqref="A37">
    <cfRule type="cellIs" dxfId="8" priority="9" operator="lessThan">
      <formula>0</formula>
    </cfRule>
  </conditionalFormatting>
  <conditionalFormatting sqref="A45">
    <cfRule type="cellIs" dxfId="7" priority="1" operator="lessThan">
      <formula>0</formula>
    </cfRule>
  </conditionalFormatting>
  <conditionalFormatting sqref="A38">
    <cfRule type="cellIs" dxfId="6" priority="8" operator="lessThan">
      <formula>0</formula>
    </cfRule>
  </conditionalFormatting>
  <conditionalFormatting sqref="A39">
    <cfRule type="cellIs" dxfId="5" priority="7" operator="lessThan">
      <formula>0</formula>
    </cfRule>
  </conditionalFormatting>
  <conditionalFormatting sqref="A40">
    <cfRule type="cellIs" dxfId="4" priority="6" operator="lessThan">
      <formula>0</formula>
    </cfRule>
  </conditionalFormatting>
  <conditionalFormatting sqref="A41">
    <cfRule type="cellIs" dxfId="3" priority="5" operator="lessThan">
      <formula>0</formula>
    </cfRule>
  </conditionalFormatting>
  <conditionalFormatting sqref="A42">
    <cfRule type="cellIs" dxfId="2" priority="4" operator="lessThan">
      <formula>0</formula>
    </cfRule>
  </conditionalFormatting>
  <conditionalFormatting sqref="A43">
    <cfRule type="cellIs" dxfId="1" priority="3" operator="lessThan">
      <formula>0</formula>
    </cfRule>
  </conditionalFormatting>
  <conditionalFormatting sqref="A44">
    <cfRule type="cellIs" dxfId="0" priority="2" operator="lessThan">
      <formula>0</formula>
    </cfRule>
  </conditionalFormatting>
  <hyperlinks>
    <hyperlink ref="A49" location="Aproveitamento!A12" display="N.º total de alunos das comunidades ciganas matriculados em escolas públicas do ME com aproveitamento, por nível de ensino"/>
    <hyperlink ref="A50" location="Aproveitamento!A25" display="N.º total de alunos das comunidades ciganas matriculados em escolas públicas do ME com aproveitamento, por NUTS II e nível de ensino"/>
    <hyperlink ref="A51" location="Aproveitamento!A39" display="Percentagem de alunos das comunidades ciganas com aproveitamento face ao total de alunos das comunidades ciganas matriculados em escolas públicas do ME, por NUTS II e nível de ensino (2016/17 e 2018/19)"/>
    <hyperlink ref="A52" location="Aproveitamento!A60" display="N.º total de alunos das comunidades ciganas matriculados em escolas públicas do ME com aproveitamento, por distrito e nível de ensino"/>
    <hyperlink ref="A53" location="Aproveitamento!A88" display="Percentagem de alunos das comunidades ciganas com aproveitamento face ao total de alunos das comunidades ciganas matriculados em escolas públicas do ME, por distrito e nível de ensino (2016/17 e 2018/19) "/>
    <hyperlink ref="A54" location="Aproveitamento!A116" display="N.º total de alunos das comunidades ciganas matriculados em escolas públicas do ME com aproveitamento, por NUTS II, nível de ensino e sexo"/>
    <hyperlink ref="A55" location="Aproveitamento!A131" display="Percentagem de alunos das comunidades ciganas com aproveitamento face ao total de alunos das comunidades ciganas matriculados em escolas públicas do ME, por NUTS II, nível de ensino e sexo (2016/17 e 2018/19) "/>
    <hyperlink ref="A59" location="Abandono!A12" display="N.º total de alunos das comunidades ciganas matriculados em escolas públicas do ME com abandono escolar, por nível de ensino"/>
    <hyperlink ref="A60" location="Abandono!A25" display="N.º total de alunos das comunidades ciganas matriculados em escolas públicas do ME com abandono escolar, por NUTS II e nível de ensino"/>
    <hyperlink ref="A61" location="Abandono!A39" display="Percentagem de alunos das comunidades ciganas com abandono escolar face ao total de alunos das comunidades ciganas matriculados em escolas públicas do ME, por NUTS II e nível de ensino (2016/17 e 2018/19)"/>
    <hyperlink ref="A62" location="Abandono!A60" display="N.º total de alunos das comunidades ciganas matriculados em escolas públicas do ME com abandono escolar, por distrito e nível de ensino"/>
    <hyperlink ref="A63" location="Abandono!A88" display="Percentagem de alunos das comunidades ciganas com abandono escolar face ao total de alunos das comunidades ciganas matriculados em escolas públicas do ME, por distrito e nível de ensino (2016/17 e 2018/19)"/>
    <hyperlink ref="A64" location="Abandono!A116" display="N.º total de alunos das comunidades ciganas matriculados em escolas públicas do ME com abandono escolar, por NUTS II, nível de ensino e sexo"/>
    <hyperlink ref="A65" location="Abandono!A131" display="Percentagem de alunos das comunidades ciganas com abandono escolar face ao total de alunos das comunidades ciganas matriculados em escolas públicas do ME, por NUTS II, nível de ensino e sexo (2016/17 e 2018/19)"/>
    <hyperlink ref="A69" location="Transferidos!A11" display="N.º total de alunos das comunidades ciganas transferidos em escolas públicas do ME, por nível de ensino"/>
    <hyperlink ref="A70" location="Transferidos!A24" display="N.º total de alunos das comunidades ciganas transferidos em escolas públicas do ME, por NUTS II e nível de ensino"/>
    <hyperlink ref="A71" location="Transferidos!A38" display="Percentagem de alunos das comunidades ciganas transferidos face ao total de alunos das comunidades ciganas em escolas públicas do ME, por NUTS II e nível de ensino  (2016/17 e 2018/19)"/>
    <hyperlink ref="A72" location="Transferidos!A59" display="N.º total de alunos das comunidades ciganas transferidos em escolas públicas do ME, por distrito e nível de ensino"/>
    <hyperlink ref="A73" location="Transferidos!A87" display="Percentagem de alunos das comunidades ciganas transferidos face ao total de alunos das comunidades ciganas em escolas públicas do ME, por distrito e nível de ensino (2016/17 e 2018/19)"/>
    <hyperlink ref="A74" location="Transferidos!A115" display="N.º total de alunos das comunidades ciganas transferidos em escolas públicas do ME, por NUTS II, nível de ensino e sexo"/>
    <hyperlink ref="A75" location="Transferidos!A130" display="Percentagem de alunos das comunidades ciganas transferidos face ao total de alunos das comunidades ciganas em escolas públicas do ME, por NUTS II, nível de ensino e sexo  (2016/17 e 2018/19)"/>
    <hyperlink ref="A4" location="Caraterização!A9" display="N.º de escolas públicas do ME inquiridas com alunos das comunidades ciganas matriculados por ano letivo"/>
    <hyperlink ref="A6" location="Caraterização!A33" display="N.º de escolas públicas do ME inquiridas com alunos das comunidades ciganas matriculados por ano letivo e NUTS II"/>
    <hyperlink ref="A16" location="Alunos!A11" display="N.º de escolas públicas do ME respondentes com alunos das comunidades ciganas matriculados, por ano letivo (2016/17 e 2018/19)"/>
    <hyperlink ref="A17" location="Alunos!A22" display="N.º total de alunos das comunidades ciganas matriculados em escolas públicas do ME, por nível de ensino"/>
    <hyperlink ref="A18" location="Alunos!A34" display="N.º total de alunos das comunidades ciganas matriculados em escolas públicas do ME, por NUTS II, nível e oferta de educação e formação"/>
    <hyperlink ref="A19" location="Alunos!A48" display="N.º total de alunos das comunidades ciganas matriculados em escolas públicas do ME, por distrito, nível e oferta de educação e formação"/>
    <hyperlink ref="A20" location="Alunos!A75" display="N.º total de alunos das comunidades ciganas matriculados em escolas públicas do ME, por NUTS II, nível, oferta de educação e formação e sexo"/>
    <hyperlink ref="A22" location="ASE!A11" display="N.º total de alunos das comunidades ciganas matriculados em escolas públicas do ME, que beneficiaram de Apoios Socioeconómicos, por Escalão e NUTS II"/>
    <hyperlink ref="A23" location="AEC!A11" display="N.º total de alunos das comunidades ciganas inscritos nas Atividades de Enriquecimento Curricular (AEC) em escolas públicas do ME, por sexo e NUTS II"/>
    <hyperlink ref="A29" location="Retenção!A11" display="N.º total de alunos das comunidades ciganas matriculados em escolas públicas do ME com retenção escolar, por nível de ensino"/>
    <hyperlink ref="A30" location="Retenção!A22" display="N.º total de alunos das comunidades ciganas matriculados em escolas públicas do ME com retenção escolar, por NUTS II e nível de ensino"/>
    <hyperlink ref="A31" location="Retenção!A36" display="Percentagem de alunos das comunidades ciganas com retenção escolar face ao total de alunos das comunidades ciganas matriculados em escolas públicas do ME, por NUTS II e nível de ensino"/>
    <hyperlink ref="A32" location="Retenção!A50" display="N.º total de alunos das comunidades ciganas matriculados em escolas públicas do ME com retenção escolar, por distrito e nível de ensino"/>
    <hyperlink ref="A33" location="Retenção!A78" display="Percentagem de alunos das comunidades ciganas com retenção escolar face ao total de alunos das comunidades ciganas matriculados em escolas públicas do ME, por distrito e nível de ensino"/>
    <hyperlink ref="A34" location="Retenção!A106" display="N.º total de alunos das comunidades ciganas matriculados em escolas públicas do ME com retenção escolar, por NUTS II, nível de ensino e sexo"/>
    <hyperlink ref="A35" location="Retenção!A121" display="Percentagem de alunos das comunidades ciganas com retenção escolar face ao total de alunos das comunidades ciganas matriculados em escolas públicas do ME, por NUTS II, nível de ensino e sexo"/>
    <hyperlink ref="A38" location="Retenção_anterior_1819!A11" display="N.º total de alunos das comunidades ciganas matriculados em escolas públicas do ME sem retenção e com retenção anterior ao ano letivo 2018/2019, por nível de ensino"/>
    <hyperlink ref="A39" location="Retenção_anterior_1819!A31" display="N.º total de alunos das comunidades ciganas matriculados em escolas públicas do ME sem retenção e com retenção anterior ao ano letivo 2018/2019, por nível de ensino e oferta de educação e formação"/>
    <hyperlink ref="A40" location="Retenção_anterior_1819!A43" display="N.º total de alunos das comunidades ciganas matriculados em escolas públicas do ME sem e com retenção anterior ao ano letivo 2018/2019, por NUTS II e nível de ensino"/>
    <hyperlink ref="A41" location="Retenção_anterior_1819!A72" display="Percentagem de alunos das comunidades ciganas sem retenção e com retenção anterior ao ano letivo 2018/2019 face ao total de alunos das comunidades ciganas matriculados em escolas públicas do ME, por NUTS II e nível de ensino"/>
    <hyperlink ref="A42" location="Retenção_anterior_1819!A101" display="N.º total de alunos das comunidades ciganas matriculados em escolas públicas do ME com e sem retenção anterior ao ano letivo 2018/2019, por distrito e nível de ensino"/>
    <hyperlink ref="A43" location="Retenção_anterior_1819!A169" display="Percentagem de alunos das comunidades ciganas sem retenção e com retenção anterior ao ano letivo 2018/2019 face ao total de alunos das comunidades ciganas matriculados em escolas públicas do ME, por distrito e nível de ensino"/>
    <hyperlink ref="A44" location="Retenção_anterior_1819!A237" display="N.º total de alunos das comunidades ciganas matriculados em escolas públicas do ME sem retenção e com retenção anterior ao ano letivo 2018/2019, por NUTS II, nível de ensino e sexo"/>
    <hyperlink ref="A45" location="Retenção_anterior_1819!A267" display="Percentagem de alunos das comunidades ciganas sem retenção e com retenção anterior ao ano letivo 2018/2019 face ao total de alunos das comunidades ciganas matriculados em escolas públicas do ME, por NUTS II, nível de ensino e sexo"/>
    <hyperlink ref="A5" location="Caraterização!A21" display="N.º de escolas públicas do ME inquiridas com alunos das comunidades ciganas matriculados por ano letivo e tipologia de escola"/>
    <hyperlink ref="A21" location="EPE!A11" display="N.º total de crianças das comunidades ciganas que ingressaram no 1.º ano do 1.º ciclo, tendo frequentado EPE, em escolas públicas do ME, por NUTS II e sexo (2016/17 e 2018/19)"/>
    <hyperlink ref="A10" location="Painéis!A1" display="Painel 1: Escolas públicas do MEdu respondentes com alunos das comunidades ciganas matriculados, por ano letivo (2016/17 e 2018/19) (%)"/>
    <hyperlink ref="A11" location="Painéis!A5" display="Painel 2: alunos das comunidades ciganas matriculados em escolas públicas do MEdu,  por nível de ensino (2016/17 e 2018/19) (%)"/>
    <hyperlink ref="A12" location="Painéis!A13" display="Painel 3: Alunos das comunidades ciganas matriculados em escolas públicas do MEdu com retenção escolar, por nível de ensino (2018/19) (%)"/>
  </hyperlinks>
  <pageMargins left="0.23622047244094491" right="0.23622047244094491" top="0.55118110236220474" bottom="0.55118110236220474" header="0.31496062992125984" footer="0.31496062992125984"/>
  <pageSetup paperSize="9" scale="74" orientation="landscape" r:id="rId1"/>
  <rowBreaks count="1" manualBreakCount="1">
    <brk id="82" max="22" man="1"/>
  </rowBreaks>
  <colBreaks count="1" manualBreakCount="1">
    <brk id="21" max="13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tabColor rgb="FF660066"/>
  </sheetPr>
  <dimension ref="A1:S80"/>
  <sheetViews>
    <sheetView zoomScaleNormal="100" workbookViewId="0"/>
  </sheetViews>
  <sheetFormatPr defaultColWidth="9.33203125" defaultRowHeight="15" customHeight="1" x14ac:dyDescent="0.3"/>
  <cols>
    <col min="1" max="11" width="9.33203125" style="37"/>
    <col min="12" max="12" width="15.6640625" style="37" customWidth="1"/>
    <col min="13" max="13" width="9.33203125" style="37" customWidth="1"/>
    <col min="14" max="16384" width="9.33203125" style="37"/>
  </cols>
  <sheetData>
    <row r="1" spans="1:19" ht="15" customHeight="1" x14ac:dyDescent="0.3">
      <c r="A1" s="1" t="s">
        <v>85</v>
      </c>
    </row>
    <row r="3" spans="1:19" ht="15" customHeight="1" x14ac:dyDescent="0.3">
      <c r="A3" s="259" t="s">
        <v>131</v>
      </c>
      <c r="B3" s="259"/>
      <c r="C3" s="259"/>
      <c r="D3" s="259"/>
      <c r="E3" s="259"/>
      <c r="F3" s="259"/>
      <c r="G3" s="259"/>
      <c r="H3" s="259"/>
      <c r="I3" s="259"/>
      <c r="J3" s="48"/>
      <c r="K3" s="48"/>
      <c r="N3" s="48"/>
      <c r="O3" s="48"/>
      <c r="P3" s="48"/>
    </row>
    <row r="4" spans="1:19" ht="15" customHeight="1" x14ac:dyDescent="0.3">
      <c r="A4" s="259"/>
      <c r="B4" s="259"/>
      <c r="C4" s="259"/>
      <c r="D4" s="259"/>
      <c r="E4" s="259"/>
      <c r="F4" s="259"/>
      <c r="G4" s="259"/>
      <c r="H4" s="259"/>
      <c r="I4" s="259"/>
      <c r="J4" s="48"/>
      <c r="K4" s="48"/>
      <c r="L4" s="42"/>
      <c r="N4" s="48"/>
      <c r="O4" s="48"/>
      <c r="P4" s="48"/>
    </row>
    <row r="5" spans="1:19" ht="15" customHeight="1" x14ac:dyDescent="0.3">
      <c r="A5" s="259"/>
      <c r="B5" s="259"/>
      <c r="C5" s="259"/>
      <c r="D5" s="259"/>
      <c r="E5" s="259"/>
      <c r="F5" s="259"/>
      <c r="G5" s="259"/>
      <c r="H5" s="259"/>
      <c r="I5" s="259"/>
    </row>
    <row r="6" spans="1:19" ht="28.2" customHeight="1" x14ac:dyDescent="0.3">
      <c r="A6" s="259" t="s">
        <v>243</v>
      </c>
      <c r="B6" s="259"/>
      <c r="C6" s="259"/>
      <c r="D6" s="259"/>
      <c r="E6" s="259"/>
      <c r="F6" s="259"/>
      <c r="G6" s="259"/>
      <c r="H6" s="259"/>
      <c r="I6" s="259"/>
      <c r="J6" s="39"/>
      <c r="K6" s="39"/>
      <c r="L6" s="39"/>
      <c r="M6" s="39"/>
      <c r="N6" s="39"/>
      <c r="O6" s="39"/>
      <c r="P6" s="39"/>
      <c r="Q6" s="39"/>
      <c r="R6" s="39"/>
    </row>
    <row r="7" spans="1:19" ht="30" customHeight="1" x14ac:dyDescent="0.3">
      <c r="A7" s="259"/>
      <c r="B7" s="259"/>
      <c r="C7" s="259"/>
      <c r="D7" s="259"/>
      <c r="E7" s="259"/>
      <c r="F7" s="259"/>
      <c r="G7" s="259"/>
      <c r="H7" s="259"/>
      <c r="I7" s="259"/>
      <c r="J7" s="39"/>
      <c r="K7" s="39"/>
      <c r="L7" s="39"/>
      <c r="M7" s="39"/>
      <c r="N7" s="39"/>
      <c r="O7" s="39"/>
      <c r="P7" s="39"/>
      <c r="Q7" s="39"/>
      <c r="R7" s="39"/>
    </row>
    <row r="8" spans="1:19" ht="15" customHeight="1" x14ac:dyDescent="0.3">
      <c r="A8" s="259"/>
      <c r="B8" s="259"/>
      <c r="C8" s="259"/>
      <c r="D8" s="259"/>
      <c r="E8" s="259"/>
      <c r="F8" s="259"/>
      <c r="G8" s="259"/>
      <c r="H8" s="259"/>
      <c r="I8" s="259"/>
      <c r="J8" s="39"/>
      <c r="K8" s="39"/>
      <c r="L8" s="39"/>
      <c r="M8" s="39"/>
      <c r="N8" s="39"/>
      <c r="O8" s="39"/>
      <c r="P8" s="39"/>
      <c r="Q8" s="39"/>
      <c r="R8" s="39"/>
    </row>
    <row r="9" spans="1:19" ht="15" customHeight="1" x14ac:dyDescent="0.3">
      <c r="A9" s="259" t="s">
        <v>245</v>
      </c>
      <c r="B9" s="259"/>
      <c r="C9" s="259"/>
      <c r="D9" s="259"/>
      <c r="E9" s="259"/>
      <c r="F9" s="259"/>
      <c r="G9" s="259"/>
      <c r="H9" s="259"/>
      <c r="I9" s="259"/>
      <c r="J9" s="39"/>
      <c r="K9" s="39"/>
      <c r="L9" s="39"/>
      <c r="M9" s="39"/>
      <c r="N9" s="39"/>
      <c r="O9" s="39"/>
      <c r="P9" s="39"/>
      <c r="Q9" s="39"/>
      <c r="R9" s="39"/>
    </row>
    <row r="10" spans="1:19" ht="15" customHeight="1" x14ac:dyDescent="0.3">
      <c r="A10" s="259"/>
      <c r="B10" s="259"/>
      <c r="C10" s="259"/>
      <c r="D10" s="259"/>
      <c r="E10" s="259"/>
      <c r="F10" s="259"/>
      <c r="G10" s="259"/>
      <c r="H10" s="259"/>
      <c r="I10" s="259"/>
      <c r="J10" s="39"/>
      <c r="K10" s="39"/>
      <c r="L10" s="39"/>
      <c r="M10" s="39"/>
      <c r="N10" s="39"/>
      <c r="O10" s="39"/>
      <c r="P10" s="39"/>
      <c r="Q10" s="39"/>
      <c r="R10" s="39"/>
    </row>
    <row r="11" spans="1:19" ht="15" customHeight="1" x14ac:dyDescent="0.3">
      <c r="A11" s="259"/>
      <c r="B11" s="259"/>
      <c r="C11" s="259"/>
      <c r="D11" s="259"/>
      <c r="E11" s="259"/>
      <c r="F11" s="259"/>
      <c r="G11" s="259"/>
      <c r="H11" s="259"/>
      <c r="I11" s="259"/>
      <c r="J11" s="39"/>
      <c r="K11" s="39"/>
      <c r="L11" s="39"/>
      <c r="M11" s="39"/>
      <c r="N11" s="39"/>
      <c r="O11" s="39"/>
      <c r="P11" s="39"/>
      <c r="Q11" s="39"/>
      <c r="R11" s="39"/>
    </row>
    <row r="12" spans="1:19" ht="15" customHeight="1" x14ac:dyDescent="0.3">
      <c r="A12" s="259"/>
      <c r="B12" s="259"/>
      <c r="C12" s="259"/>
      <c r="D12" s="259"/>
      <c r="E12" s="259"/>
      <c r="F12" s="259"/>
      <c r="G12" s="259"/>
      <c r="H12" s="259"/>
      <c r="I12" s="259"/>
      <c r="J12" s="39"/>
      <c r="K12" s="39"/>
      <c r="L12" s="39"/>
      <c r="M12" s="39"/>
      <c r="N12" s="39"/>
      <c r="O12" s="39"/>
      <c r="P12" s="39"/>
      <c r="Q12" s="39"/>
      <c r="R12" s="39"/>
    </row>
    <row r="13" spans="1:19" ht="15" customHeight="1" x14ac:dyDescent="0.3">
      <c r="A13" s="260" t="s">
        <v>244</v>
      </c>
      <c r="B13" s="260"/>
      <c r="C13" s="260"/>
      <c r="D13" s="260"/>
      <c r="E13" s="260"/>
      <c r="F13" s="260"/>
      <c r="G13" s="260"/>
      <c r="H13" s="260"/>
      <c r="I13" s="260"/>
      <c r="J13" s="48"/>
      <c r="K13" s="48"/>
      <c r="L13" s="48"/>
      <c r="M13" s="48"/>
      <c r="N13" s="48"/>
      <c r="O13" s="48"/>
      <c r="P13" s="48"/>
    </row>
    <row r="14" spans="1:19" ht="15" customHeight="1" x14ac:dyDescent="0.3">
      <c r="A14" s="125"/>
      <c r="B14" s="125"/>
      <c r="C14" s="125"/>
      <c r="D14" s="125"/>
      <c r="E14" s="125"/>
      <c r="F14" s="125"/>
      <c r="G14" s="125"/>
      <c r="H14" s="125"/>
      <c r="I14" s="125"/>
      <c r="J14" s="48"/>
      <c r="K14" s="48"/>
      <c r="L14" s="48"/>
      <c r="M14" s="48"/>
      <c r="N14" s="48"/>
      <c r="O14" s="48"/>
      <c r="P14" s="48"/>
    </row>
    <row r="15" spans="1:19" ht="15" customHeight="1" x14ac:dyDescent="0.3">
      <c r="A15" s="260" t="s">
        <v>137</v>
      </c>
      <c r="B15" s="260"/>
      <c r="C15" s="260"/>
      <c r="D15" s="260"/>
      <c r="E15" s="260"/>
      <c r="F15" s="260"/>
      <c r="G15" s="260"/>
      <c r="H15" s="260"/>
      <c r="I15" s="260"/>
      <c r="J15" s="39"/>
      <c r="K15" s="261"/>
      <c r="L15" s="261"/>
      <c r="M15" s="261"/>
      <c r="N15" s="261"/>
      <c r="O15" s="261"/>
      <c r="P15" s="261"/>
      <c r="Q15" s="261"/>
      <c r="R15" s="261"/>
      <c r="S15" s="261"/>
    </row>
    <row r="16" spans="1:19" ht="15" customHeight="1" x14ac:dyDescent="0.3">
      <c r="A16" s="260"/>
      <c r="B16" s="260"/>
      <c r="C16" s="260"/>
      <c r="D16" s="260"/>
      <c r="E16" s="260"/>
      <c r="F16" s="260"/>
      <c r="G16" s="260"/>
      <c r="H16" s="260"/>
      <c r="I16" s="260"/>
      <c r="J16" s="39"/>
      <c r="K16" s="261"/>
      <c r="L16" s="261"/>
      <c r="M16" s="261"/>
      <c r="N16" s="261"/>
      <c r="O16" s="261"/>
      <c r="P16" s="261"/>
      <c r="Q16" s="261"/>
      <c r="R16" s="261"/>
      <c r="S16" s="261"/>
    </row>
    <row r="17" spans="1:19" ht="15" customHeight="1" x14ac:dyDescent="0.3">
      <c r="A17" s="126" t="s">
        <v>138</v>
      </c>
      <c r="B17" s="126"/>
      <c r="C17" s="126"/>
      <c r="D17" s="126"/>
      <c r="E17" s="126"/>
      <c r="F17" s="126"/>
      <c r="G17" s="126"/>
      <c r="H17" s="126"/>
      <c r="I17" s="126"/>
      <c r="J17" s="39"/>
      <c r="K17" s="261"/>
      <c r="L17" s="261"/>
      <c r="M17" s="261"/>
      <c r="N17" s="261"/>
      <c r="O17" s="261"/>
      <c r="P17" s="261"/>
      <c r="Q17" s="261"/>
      <c r="R17" s="261"/>
      <c r="S17" s="261"/>
    </row>
    <row r="18" spans="1:19" ht="15" customHeight="1" x14ac:dyDescent="0.3">
      <c r="A18" s="126"/>
      <c r="B18" s="126"/>
      <c r="C18" s="126"/>
      <c r="D18" s="126"/>
      <c r="E18" s="126"/>
      <c r="F18" s="126"/>
      <c r="G18" s="126"/>
      <c r="H18" s="126"/>
      <c r="I18" s="126"/>
      <c r="J18" s="39"/>
      <c r="K18" s="261"/>
      <c r="L18" s="261"/>
      <c r="M18" s="261"/>
      <c r="N18" s="261"/>
      <c r="O18" s="261"/>
      <c r="P18" s="261"/>
      <c r="Q18" s="261"/>
      <c r="R18" s="261"/>
      <c r="S18" s="261"/>
    </row>
    <row r="19" spans="1:19" ht="15" customHeight="1" x14ac:dyDescent="0.3">
      <c r="A19" s="260" t="s">
        <v>149</v>
      </c>
      <c r="B19" s="260"/>
      <c r="C19" s="260"/>
      <c r="D19" s="260"/>
      <c r="E19" s="260"/>
      <c r="F19" s="260"/>
      <c r="G19" s="260"/>
      <c r="H19" s="260"/>
      <c r="I19" s="260"/>
      <c r="J19" s="39"/>
      <c r="K19" s="261"/>
      <c r="L19" s="261"/>
      <c r="M19" s="261"/>
      <c r="N19" s="261"/>
      <c r="O19" s="261"/>
      <c r="P19" s="261"/>
      <c r="Q19" s="261"/>
      <c r="R19" s="261"/>
      <c r="S19" s="261"/>
    </row>
    <row r="20" spans="1:19" ht="15" customHeight="1" x14ac:dyDescent="0.3">
      <c r="A20" s="260"/>
      <c r="B20" s="260"/>
      <c r="C20" s="260"/>
      <c r="D20" s="260"/>
      <c r="E20" s="260"/>
      <c r="F20" s="260"/>
      <c r="G20" s="260"/>
      <c r="H20" s="260"/>
      <c r="I20" s="260"/>
      <c r="J20" s="39"/>
      <c r="K20" s="111"/>
      <c r="L20" s="111"/>
      <c r="M20" s="111"/>
      <c r="N20" s="111"/>
      <c r="O20" s="111"/>
      <c r="P20" s="111"/>
      <c r="Q20" s="111"/>
      <c r="R20" s="111"/>
      <c r="S20" s="111"/>
    </row>
    <row r="21" spans="1:19" ht="15" customHeight="1" x14ac:dyDescent="0.3">
      <c r="A21" s="113"/>
      <c r="B21" s="113"/>
      <c r="C21" s="113"/>
      <c r="D21" s="113"/>
      <c r="E21" s="113"/>
      <c r="F21" s="113"/>
      <c r="G21" s="113"/>
      <c r="H21" s="113"/>
      <c r="I21" s="113"/>
      <c r="J21" s="39"/>
      <c r="K21" s="111"/>
      <c r="L21" s="111"/>
      <c r="M21" s="111"/>
      <c r="N21" s="111"/>
      <c r="O21" s="111"/>
      <c r="P21" s="111"/>
      <c r="Q21" s="111"/>
      <c r="R21" s="111"/>
      <c r="S21" s="111"/>
    </row>
    <row r="22" spans="1:19" ht="15" customHeight="1" x14ac:dyDescent="0.3">
      <c r="A22" s="260" t="s">
        <v>148</v>
      </c>
      <c r="B22" s="260"/>
      <c r="C22" s="260"/>
      <c r="D22" s="260"/>
      <c r="E22" s="260"/>
      <c r="F22" s="260"/>
      <c r="G22" s="260"/>
      <c r="H22" s="260"/>
      <c r="I22" s="260"/>
      <c r="J22" s="39"/>
      <c r="K22" s="259"/>
      <c r="L22" s="259"/>
      <c r="M22" s="259"/>
      <c r="N22" s="259"/>
      <c r="O22" s="259"/>
      <c r="P22" s="259"/>
      <c r="Q22" s="259"/>
      <c r="R22" s="259"/>
      <c r="S22" s="259"/>
    </row>
    <row r="23" spans="1:19" ht="15" customHeight="1" x14ac:dyDescent="0.3">
      <c r="A23" s="260"/>
      <c r="B23" s="260"/>
      <c r="C23" s="260"/>
      <c r="D23" s="260"/>
      <c r="E23" s="260"/>
      <c r="F23" s="260"/>
      <c r="G23" s="260"/>
      <c r="H23" s="260"/>
      <c r="I23" s="260"/>
      <c r="J23" s="39"/>
      <c r="K23" s="259"/>
      <c r="L23" s="259"/>
      <c r="M23" s="259"/>
      <c r="N23" s="259"/>
      <c r="O23" s="259"/>
      <c r="P23" s="259"/>
      <c r="Q23" s="259"/>
      <c r="R23" s="259"/>
      <c r="S23" s="259"/>
    </row>
    <row r="24" spans="1:19" ht="15" customHeight="1" x14ac:dyDescent="0.3">
      <c r="A24" s="127"/>
      <c r="B24" s="127"/>
      <c r="C24" s="127"/>
      <c r="D24" s="127"/>
      <c r="E24" s="127"/>
      <c r="F24" s="127"/>
      <c r="G24" s="127"/>
      <c r="H24" s="127"/>
      <c r="I24" s="127"/>
      <c r="J24" s="39"/>
      <c r="K24" s="110"/>
      <c r="L24" s="110"/>
      <c r="M24" s="110"/>
      <c r="N24" s="110"/>
      <c r="O24" s="110"/>
      <c r="P24" s="110"/>
      <c r="Q24" s="110"/>
      <c r="R24" s="110"/>
      <c r="S24" s="110"/>
    </row>
    <row r="25" spans="1:19" ht="15" customHeight="1" x14ac:dyDescent="0.3">
      <c r="A25" s="260" t="s">
        <v>147</v>
      </c>
      <c r="B25" s="260"/>
      <c r="C25" s="260"/>
      <c r="D25" s="260"/>
      <c r="E25" s="260"/>
      <c r="F25" s="260"/>
      <c r="G25" s="260"/>
      <c r="H25" s="260"/>
      <c r="I25" s="260"/>
      <c r="J25" s="38"/>
      <c r="K25" s="259"/>
      <c r="L25" s="259"/>
      <c r="M25" s="259"/>
      <c r="N25" s="259"/>
      <c r="O25" s="259"/>
      <c r="P25" s="259"/>
      <c r="Q25" s="259"/>
      <c r="R25" s="259"/>
      <c r="S25" s="259"/>
    </row>
    <row r="26" spans="1:19" ht="15" customHeight="1" x14ac:dyDescent="0.3">
      <c r="A26" s="260"/>
      <c r="B26" s="260"/>
      <c r="C26" s="260"/>
      <c r="D26" s="260"/>
      <c r="E26" s="260"/>
      <c r="F26" s="260"/>
      <c r="G26" s="260"/>
      <c r="H26" s="260"/>
      <c r="I26" s="260"/>
      <c r="J26" s="38"/>
      <c r="K26" s="259"/>
      <c r="L26" s="259"/>
      <c r="M26" s="259"/>
      <c r="N26" s="259"/>
      <c r="O26" s="259"/>
      <c r="P26" s="259"/>
      <c r="Q26" s="259"/>
      <c r="R26" s="259"/>
      <c r="S26" s="259"/>
    </row>
    <row r="27" spans="1:19" ht="15" customHeight="1" x14ac:dyDescent="0.3">
      <c r="A27" s="127"/>
      <c r="B27" s="127"/>
      <c r="C27" s="127"/>
      <c r="D27" s="127"/>
      <c r="E27" s="127"/>
      <c r="F27" s="127"/>
      <c r="G27" s="127"/>
      <c r="H27" s="127"/>
      <c r="I27" s="127"/>
      <c r="J27" s="38"/>
      <c r="K27" s="110"/>
      <c r="L27" s="110"/>
      <c r="M27" s="110"/>
      <c r="N27" s="110"/>
      <c r="O27" s="110"/>
      <c r="P27" s="110"/>
      <c r="Q27" s="110"/>
      <c r="R27" s="110"/>
      <c r="S27" s="110"/>
    </row>
    <row r="28" spans="1:19" ht="15" customHeight="1" x14ac:dyDescent="0.3">
      <c r="A28" s="260" t="s">
        <v>146</v>
      </c>
      <c r="B28" s="260"/>
      <c r="C28" s="260"/>
      <c r="D28" s="260"/>
      <c r="E28" s="260"/>
      <c r="F28" s="260"/>
      <c r="G28" s="260"/>
      <c r="H28" s="260"/>
      <c r="I28" s="260"/>
      <c r="J28" s="38"/>
      <c r="K28" s="259"/>
      <c r="L28" s="259"/>
      <c r="M28" s="259"/>
      <c r="N28" s="259"/>
      <c r="O28" s="259"/>
      <c r="P28" s="259"/>
      <c r="Q28" s="259"/>
      <c r="R28" s="259"/>
      <c r="S28" s="259"/>
    </row>
    <row r="29" spans="1:19" ht="15" customHeight="1" x14ac:dyDescent="0.3">
      <c r="A29" s="260"/>
      <c r="B29" s="260"/>
      <c r="C29" s="260"/>
      <c r="D29" s="260"/>
      <c r="E29" s="260"/>
      <c r="F29" s="260"/>
      <c r="G29" s="260"/>
      <c r="H29" s="260"/>
      <c r="I29" s="260"/>
      <c r="J29" s="38"/>
      <c r="K29" s="259"/>
      <c r="L29" s="259"/>
      <c r="M29" s="259"/>
      <c r="N29" s="259"/>
      <c r="O29" s="259"/>
      <c r="P29" s="259"/>
      <c r="Q29" s="259"/>
      <c r="R29" s="259"/>
      <c r="S29" s="259"/>
    </row>
    <row r="30" spans="1:19" ht="15" customHeight="1" x14ac:dyDescent="0.3">
      <c r="A30" s="127"/>
      <c r="B30" s="127"/>
      <c r="C30" s="127"/>
      <c r="D30" s="127"/>
      <c r="E30" s="127"/>
      <c r="F30" s="127"/>
      <c r="G30" s="127"/>
      <c r="H30" s="127"/>
      <c r="I30" s="127"/>
      <c r="J30" s="38"/>
      <c r="K30" s="110"/>
      <c r="L30" s="110"/>
      <c r="M30" s="110"/>
      <c r="N30" s="110"/>
      <c r="O30" s="110"/>
      <c r="P30" s="110"/>
      <c r="Q30" s="110"/>
      <c r="R30" s="110"/>
      <c r="S30" s="110"/>
    </row>
    <row r="31" spans="1:19" ht="15" customHeight="1" x14ac:dyDescent="0.3">
      <c r="A31" s="260" t="s">
        <v>139</v>
      </c>
      <c r="B31" s="260"/>
      <c r="C31" s="260"/>
      <c r="D31" s="260"/>
      <c r="E31" s="260"/>
      <c r="F31" s="260"/>
      <c r="G31" s="260"/>
      <c r="H31" s="260"/>
      <c r="I31" s="260"/>
      <c r="J31" s="39"/>
      <c r="K31" s="259"/>
      <c r="L31" s="259"/>
      <c r="M31" s="259"/>
      <c r="N31" s="259"/>
      <c r="O31" s="259"/>
      <c r="P31" s="259"/>
      <c r="Q31" s="259"/>
      <c r="R31" s="259"/>
      <c r="S31" s="259"/>
    </row>
    <row r="32" spans="1:19" ht="15" customHeight="1" x14ac:dyDescent="0.3">
      <c r="A32" s="260"/>
      <c r="B32" s="260"/>
      <c r="C32" s="260"/>
      <c r="D32" s="260"/>
      <c r="E32" s="260"/>
      <c r="F32" s="260"/>
      <c r="G32" s="260"/>
      <c r="H32" s="260"/>
      <c r="I32" s="260"/>
      <c r="J32" s="39"/>
      <c r="K32" s="259"/>
      <c r="L32" s="259"/>
      <c r="M32" s="259"/>
      <c r="N32" s="259"/>
      <c r="O32" s="259"/>
      <c r="P32" s="259"/>
      <c r="Q32" s="259"/>
      <c r="R32" s="259"/>
      <c r="S32" s="259"/>
    </row>
    <row r="33" spans="1:19" ht="15" customHeight="1" x14ac:dyDescent="0.3">
      <c r="A33" s="127"/>
      <c r="B33" s="127"/>
      <c r="C33" s="127"/>
      <c r="D33" s="127"/>
      <c r="E33" s="127"/>
      <c r="F33" s="127"/>
      <c r="G33" s="127"/>
      <c r="H33" s="127"/>
      <c r="I33" s="127"/>
      <c r="J33" s="39"/>
      <c r="K33" s="110"/>
      <c r="L33" s="110"/>
      <c r="M33" s="110"/>
      <c r="N33" s="110"/>
      <c r="O33" s="110"/>
      <c r="P33" s="110"/>
      <c r="Q33" s="110"/>
      <c r="R33" s="110"/>
      <c r="S33" s="110"/>
    </row>
    <row r="34" spans="1:19" ht="15" customHeight="1" x14ac:dyDescent="0.3">
      <c r="A34" s="260" t="s">
        <v>140</v>
      </c>
      <c r="B34" s="260"/>
      <c r="C34" s="260"/>
      <c r="D34" s="260"/>
      <c r="E34" s="260"/>
      <c r="F34" s="260"/>
      <c r="G34" s="260"/>
      <c r="H34" s="260"/>
      <c r="I34" s="260"/>
      <c r="J34" s="38"/>
      <c r="K34" s="259"/>
      <c r="L34" s="259"/>
      <c r="M34" s="259"/>
      <c r="N34" s="259"/>
      <c r="O34" s="259"/>
      <c r="P34" s="259"/>
      <c r="Q34" s="259"/>
      <c r="R34" s="259"/>
      <c r="S34" s="259"/>
    </row>
    <row r="35" spans="1:19" ht="15" customHeight="1" x14ac:dyDescent="0.3">
      <c r="A35" s="260"/>
      <c r="B35" s="260"/>
      <c r="C35" s="260"/>
      <c r="D35" s="260"/>
      <c r="E35" s="260"/>
      <c r="F35" s="260"/>
      <c r="G35" s="260"/>
      <c r="H35" s="260"/>
      <c r="I35" s="260"/>
      <c r="J35" s="38"/>
      <c r="K35" s="259"/>
      <c r="L35" s="259"/>
      <c r="M35" s="259"/>
      <c r="N35" s="259"/>
      <c r="O35" s="259"/>
      <c r="P35" s="259"/>
      <c r="Q35" s="259"/>
      <c r="R35" s="259"/>
      <c r="S35" s="259"/>
    </row>
    <row r="36" spans="1:19" ht="15" customHeight="1" x14ac:dyDescent="0.3">
      <c r="A36" s="127"/>
      <c r="B36" s="127"/>
      <c r="C36" s="127"/>
      <c r="D36" s="127"/>
      <c r="E36" s="127"/>
      <c r="F36" s="127"/>
      <c r="G36" s="127"/>
      <c r="H36" s="127"/>
      <c r="I36" s="127"/>
      <c r="J36" s="38"/>
      <c r="K36" s="110"/>
      <c r="L36" s="110"/>
      <c r="M36" s="110"/>
      <c r="N36" s="110"/>
      <c r="O36" s="110"/>
      <c r="P36" s="110"/>
      <c r="Q36" s="110"/>
      <c r="R36" s="110"/>
      <c r="S36" s="110"/>
    </row>
    <row r="37" spans="1:19" ht="15" customHeight="1" x14ac:dyDescent="0.3">
      <c r="A37" s="260" t="s">
        <v>141</v>
      </c>
      <c r="B37" s="260"/>
      <c r="C37" s="260"/>
      <c r="D37" s="260"/>
      <c r="E37" s="260"/>
      <c r="F37" s="260"/>
      <c r="G37" s="260"/>
      <c r="H37" s="260"/>
      <c r="I37" s="260"/>
      <c r="J37" s="39"/>
      <c r="K37" s="259"/>
      <c r="L37" s="259"/>
      <c r="M37" s="259"/>
      <c r="N37" s="259"/>
      <c r="O37" s="259"/>
      <c r="P37" s="259"/>
      <c r="Q37" s="259"/>
      <c r="R37" s="259"/>
      <c r="S37" s="259"/>
    </row>
    <row r="38" spans="1:19" ht="15" customHeight="1" x14ac:dyDescent="0.3">
      <c r="A38" s="260"/>
      <c r="B38" s="260"/>
      <c r="C38" s="260"/>
      <c r="D38" s="260"/>
      <c r="E38" s="260"/>
      <c r="F38" s="260"/>
      <c r="G38" s="260"/>
      <c r="H38" s="260"/>
      <c r="I38" s="260"/>
      <c r="J38" s="39"/>
      <c r="K38" s="259"/>
      <c r="L38" s="259"/>
      <c r="M38" s="259"/>
      <c r="N38" s="259"/>
      <c r="O38" s="259"/>
      <c r="P38" s="259"/>
      <c r="Q38" s="259"/>
      <c r="R38" s="259"/>
      <c r="S38" s="259"/>
    </row>
    <row r="39" spans="1:19" ht="15" customHeight="1" x14ac:dyDescent="0.3">
      <c r="A39" s="127"/>
      <c r="B39" s="127"/>
      <c r="C39" s="127"/>
      <c r="D39" s="127"/>
      <c r="E39" s="127"/>
      <c r="F39" s="127"/>
      <c r="G39" s="127"/>
      <c r="H39" s="127"/>
      <c r="I39" s="127"/>
      <c r="J39" s="39"/>
      <c r="K39" s="110"/>
      <c r="L39" s="110"/>
      <c r="M39" s="110"/>
      <c r="N39" s="110"/>
      <c r="O39" s="110"/>
      <c r="P39" s="110"/>
      <c r="Q39" s="110"/>
      <c r="R39" s="110"/>
      <c r="S39" s="110"/>
    </row>
    <row r="40" spans="1:19" ht="15" customHeight="1" x14ac:dyDescent="0.3">
      <c r="A40" s="260" t="s">
        <v>142</v>
      </c>
      <c r="B40" s="260"/>
      <c r="C40" s="260"/>
      <c r="D40" s="260"/>
      <c r="E40" s="260"/>
      <c r="F40" s="260"/>
      <c r="G40" s="260"/>
      <c r="H40" s="260"/>
      <c r="I40" s="260"/>
      <c r="J40" s="38"/>
      <c r="K40" s="259"/>
      <c r="L40" s="259"/>
      <c r="M40" s="259"/>
      <c r="N40" s="259"/>
      <c r="O40" s="259"/>
      <c r="P40" s="259"/>
      <c r="Q40" s="259"/>
      <c r="R40" s="259"/>
      <c r="S40" s="259"/>
    </row>
    <row r="41" spans="1:19" ht="15" customHeight="1" x14ac:dyDescent="0.3">
      <c r="A41" s="260"/>
      <c r="B41" s="260"/>
      <c r="C41" s="260"/>
      <c r="D41" s="260"/>
      <c r="E41" s="260"/>
      <c r="F41" s="260"/>
      <c r="G41" s="260"/>
      <c r="H41" s="260"/>
      <c r="I41" s="260"/>
      <c r="J41" s="38"/>
      <c r="K41" s="259"/>
      <c r="L41" s="259"/>
      <c r="M41" s="259"/>
      <c r="N41" s="259"/>
      <c r="O41" s="259"/>
      <c r="P41" s="259"/>
      <c r="Q41" s="259"/>
      <c r="R41" s="259"/>
      <c r="S41" s="259"/>
    </row>
    <row r="42" spans="1:19" ht="15" customHeight="1" x14ac:dyDescent="0.3">
      <c r="A42" s="127"/>
      <c r="B42" s="127"/>
      <c r="C42" s="127"/>
      <c r="D42" s="127"/>
      <c r="E42" s="127"/>
      <c r="F42" s="127"/>
      <c r="G42" s="127"/>
      <c r="H42" s="127"/>
      <c r="I42" s="127"/>
      <c r="J42" s="38"/>
      <c r="K42" s="110"/>
      <c r="L42" s="110"/>
      <c r="M42" s="110"/>
      <c r="N42" s="110"/>
      <c r="O42" s="110"/>
      <c r="P42" s="110"/>
      <c r="Q42" s="110"/>
      <c r="R42" s="110"/>
      <c r="S42" s="110"/>
    </row>
    <row r="43" spans="1:19" ht="15" customHeight="1" x14ac:dyDescent="0.3">
      <c r="A43" s="260" t="s">
        <v>143</v>
      </c>
      <c r="B43" s="260"/>
      <c r="C43" s="260"/>
      <c r="D43" s="260"/>
      <c r="E43" s="260"/>
      <c r="F43" s="260"/>
      <c r="G43" s="260"/>
      <c r="H43" s="260"/>
      <c r="I43" s="260"/>
      <c r="J43" s="39"/>
      <c r="K43" s="259"/>
      <c r="L43" s="259"/>
      <c r="M43" s="259"/>
      <c r="N43" s="259"/>
      <c r="O43" s="259"/>
      <c r="P43" s="259"/>
      <c r="Q43" s="259"/>
      <c r="R43" s="259"/>
      <c r="S43" s="259"/>
    </row>
    <row r="44" spans="1:19" ht="15" customHeight="1" x14ac:dyDescent="0.3">
      <c r="A44" s="260"/>
      <c r="B44" s="260"/>
      <c r="C44" s="260"/>
      <c r="D44" s="260"/>
      <c r="E44" s="260"/>
      <c r="F44" s="260"/>
      <c r="G44" s="260"/>
      <c r="H44" s="260"/>
      <c r="I44" s="260"/>
      <c r="J44" s="39"/>
      <c r="K44" s="110"/>
      <c r="L44" s="110"/>
      <c r="M44" s="110"/>
      <c r="N44" s="110"/>
      <c r="O44" s="110"/>
      <c r="P44" s="110"/>
      <c r="Q44" s="110"/>
      <c r="R44" s="110"/>
      <c r="S44" s="110"/>
    </row>
    <row r="45" spans="1:19" ht="15" customHeight="1" x14ac:dyDescent="0.3">
      <c r="A45" s="127"/>
      <c r="B45" s="127"/>
      <c r="C45" s="127"/>
      <c r="D45" s="127"/>
      <c r="E45" s="127"/>
      <c r="F45" s="127"/>
      <c r="G45" s="127"/>
      <c r="H45" s="127"/>
      <c r="I45" s="127"/>
      <c r="J45" s="39"/>
      <c r="K45" s="110"/>
      <c r="L45" s="110"/>
      <c r="M45" s="110"/>
      <c r="N45" s="110"/>
      <c r="O45" s="110"/>
      <c r="P45" s="110"/>
      <c r="Q45" s="110"/>
      <c r="R45" s="110"/>
      <c r="S45" s="110"/>
    </row>
    <row r="46" spans="1:19" ht="15" customHeight="1" x14ac:dyDescent="0.3">
      <c r="A46" s="260" t="s">
        <v>144</v>
      </c>
      <c r="B46" s="260"/>
      <c r="C46" s="260"/>
      <c r="D46" s="260"/>
      <c r="E46" s="260"/>
      <c r="F46" s="260"/>
      <c r="G46" s="260"/>
      <c r="H46" s="260"/>
      <c r="I46" s="260"/>
      <c r="J46" s="39"/>
      <c r="K46" s="39"/>
      <c r="L46" s="39"/>
      <c r="M46" s="39"/>
      <c r="N46" s="39"/>
      <c r="O46" s="39"/>
      <c r="P46" s="39"/>
    </row>
    <row r="47" spans="1:19" ht="15" customHeight="1" x14ac:dyDescent="0.3">
      <c r="A47" s="260"/>
      <c r="B47" s="260"/>
      <c r="C47" s="260"/>
      <c r="D47" s="260"/>
      <c r="E47" s="260"/>
      <c r="F47" s="260"/>
      <c r="G47" s="260"/>
      <c r="H47" s="260"/>
      <c r="I47" s="260"/>
      <c r="J47" s="39"/>
      <c r="K47" s="39"/>
      <c r="L47" s="39"/>
      <c r="M47" s="39"/>
      <c r="N47" s="39"/>
      <c r="O47" s="39"/>
      <c r="P47" s="39"/>
    </row>
    <row r="48" spans="1:19" ht="15" customHeight="1" x14ac:dyDescent="0.3">
      <c r="A48" s="127"/>
      <c r="B48" s="127"/>
      <c r="C48" s="127"/>
      <c r="D48" s="127"/>
      <c r="E48" s="127"/>
      <c r="F48" s="127"/>
      <c r="G48" s="127"/>
      <c r="H48" s="127"/>
      <c r="I48" s="127"/>
      <c r="J48" s="39"/>
      <c r="K48" s="39"/>
      <c r="L48" s="39"/>
      <c r="M48" s="39"/>
      <c r="N48" s="39"/>
      <c r="O48" s="39"/>
      <c r="P48" s="39"/>
    </row>
    <row r="49" spans="1:16" ht="15" customHeight="1" x14ac:dyDescent="0.3">
      <c r="A49" s="260" t="s">
        <v>145</v>
      </c>
      <c r="B49" s="260"/>
      <c r="C49" s="260"/>
      <c r="D49" s="260"/>
      <c r="E49" s="260"/>
      <c r="F49" s="260"/>
      <c r="G49" s="260"/>
      <c r="H49" s="260"/>
      <c r="I49" s="260"/>
      <c r="J49" s="39"/>
      <c r="K49" s="39"/>
      <c r="L49" s="39"/>
      <c r="M49" s="39"/>
      <c r="N49" s="39"/>
      <c r="O49" s="39"/>
      <c r="P49" s="39"/>
    </row>
    <row r="50" spans="1:16" ht="15" customHeight="1" x14ac:dyDescent="0.3">
      <c r="A50" s="260"/>
      <c r="B50" s="260"/>
      <c r="C50" s="260"/>
      <c r="D50" s="260"/>
      <c r="E50" s="260"/>
      <c r="F50" s="260"/>
      <c r="G50" s="260"/>
      <c r="H50" s="260"/>
      <c r="I50" s="260"/>
      <c r="J50" s="39"/>
      <c r="K50" s="39"/>
      <c r="L50" s="39"/>
      <c r="M50" s="39"/>
      <c r="N50" s="39"/>
      <c r="O50" s="39"/>
      <c r="P50" s="39"/>
    </row>
    <row r="51" spans="1:16" ht="15" customHeight="1" x14ac:dyDescent="0.3">
      <c r="A51" s="110"/>
      <c r="B51" s="110"/>
      <c r="C51" s="110"/>
      <c r="D51" s="110"/>
      <c r="E51" s="110"/>
      <c r="F51" s="110"/>
      <c r="G51" s="110"/>
      <c r="H51" s="110"/>
      <c r="I51" s="110"/>
      <c r="J51" s="39"/>
      <c r="K51" s="39"/>
      <c r="L51" s="39"/>
      <c r="M51" s="39"/>
      <c r="N51" s="39"/>
      <c r="O51" s="39"/>
      <c r="P51" s="39"/>
    </row>
    <row r="52" spans="1:16" ht="15" customHeight="1" x14ac:dyDescent="0.3">
      <c r="A52" s="259" t="s">
        <v>121</v>
      </c>
      <c r="B52" s="259"/>
      <c r="C52" s="259"/>
      <c r="D52" s="259"/>
      <c r="E52" s="259"/>
      <c r="F52" s="259"/>
      <c r="G52" s="259"/>
      <c r="H52" s="259"/>
      <c r="I52" s="259"/>
      <c r="J52" s="39"/>
      <c r="K52" s="39"/>
      <c r="L52" s="39"/>
      <c r="M52" s="39"/>
      <c r="N52" s="39"/>
      <c r="O52" s="39"/>
      <c r="P52" s="39"/>
    </row>
    <row r="53" spans="1:16" ht="15" customHeight="1" x14ac:dyDescent="0.3">
      <c r="A53" s="259"/>
      <c r="B53" s="259"/>
      <c r="C53" s="259"/>
      <c r="D53" s="259"/>
      <c r="E53" s="259"/>
      <c r="F53" s="259"/>
      <c r="G53" s="259"/>
      <c r="H53" s="259"/>
      <c r="I53" s="259"/>
      <c r="J53" s="39"/>
      <c r="K53" s="39"/>
      <c r="L53" s="39"/>
      <c r="M53" s="39"/>
      <c r="N53" s="39"/>
    </row>
    <row r="54" spans="1:16" ht="15" customHeight="1" x14ac:dyDescent="0.3">
      <c r="A54" s="124"/>
      <c r="B54" s="124"/>
      <c r="C54" s="124"/>
      <c r="D54" s="124"/>
      <c r="E54" s="124"/>
      <c r="F54" s="124"/>
      <c r="G54" s="124"/>
      <c r="H54" s="124"/>
      <c r="I54" s="124"/>
      <c r="J54" s="39"/>
      <c r="K54" s="39"/>
      <c r="L54" s="39"/>
      <c r="M54" s="39"/>
      <c r="N54" s="39"/>
    </row>
    <row r="55" spans="1:16" ht="15" customHeight="1" x14ac:dyDescent="0.3">
      <c r="A55" s="260" t="s">
        <v>151</v>
      </c>
      <c r="B55" s="260"/>
      <c r="C55" s="260"/>
      <c r="D55" s="260"/>
      <c r="E55" s="260"/>
      <c r="F55" s="260"/>
      <c r="G55" s="260"/>
      <c r="H55" s="260"/>
      <c r="I55" s="260"/>
      <c r="J55" s="39"/>
      <c r="K55" s="39"/>
      <c r="L55" s="39"/>
      <c r="M55" s="39"/>
      <c r="N55" s="39"/>
    </row>
    <row r="56" spans="1:16" ht="15" customHeight="1" x14ac:dyDescent="0.3">
      <c r="A56" s="260"/>
      <c r="B56" s="260"/>
      <c r="C56" s="260"/>
      <c r="D56" s="260"/>
      <c r="E56" s="260"/>
      <c r="F56" s="260"/>
      <c r="G56" s="260"/>
      <c r="H56" s="260"/>
      <c r="I56" s="260"/>
      <c r="J56" s="39"/>
      <c r="K56" s="39"/>
      <c r="L56" s="39"/>
      <c r="M56" s="39"/>
      <c r="N56" s="39"/>
    </row>
    <row r="57" spans="1:16" s="112" customFormat="1" ht="15" customHeight="1" x14ac:dyDescent="0.3">
      <c r="B57" s="126"/>
      <c r="C57" s="126"/>
      <c r="D57" s="126"/>
      <c r="E57" s="126"/>
      <c r="F57" s="126"/>
      <c r="G57" s="126"/>
      <c r="H57" s="126"/>
      <c r="I57" s="126"/>
      <c r="J57" s="126"/>
      <c r="K57" s="126"/>
      <c r="M57" s="126"/>
      <c r="N57" s="126"/>
    </row>
    <row r="58" spans="1:16" s="112" customFormat="1" ht="21" customHeight="1" x14ac:dyDescent="0.3">
      <c r="A58" s="262" t="s">
        <v>152</v>
      </c>
      <c r="B58" s="262"/>
      <c r="C58" s="262"/>
      <c r="D58" s="262"/>
      <c r="E58" s="262"/>
      <c r="F58" s="262"/>
      <c r="G58" s="262"/>
      <c r="H58" s="262"/>
      <c r="I58" s="262"/>
      <c r="J58" s="126"/>
      <c r="K58" s="126"/>
      <c r="M58" s="126"/>
      <c r="N58" s="126"/>
    </row>
    <row r="59" spans="1:16" s="112" customFormat="1" ht="15" customHeight="1" x14ac:dyDescent="0.3">
      <c r="A59" s="264" t="s">
        <v>153</v>
      </c>
      <c r="B59" s="264"/>
      <c r="C59" s="264"/>
      <c r="D59" s="264"/>
      <c r="E59" s="264"/>
      <c r="F59" s="264"/>
      <c r="G59" s="264"/>
      <c r="H59" s="264"/>
      <c r="I59" s="264"/>
      <c r="J59" s="126"/>
      <c r="K59" s="126"/>
      <c r="M59" s="126"/>
      <c r="N59" s="128"/>
    </row>
    <row r="60" spans="1:16" s="112" customFormat="1" ht="15" customHeight="1" x14ac:dyDescent="0.3">
      <c r="A60" s="264"/>
      <c r="B60" s="264"/>
      <c r="C60" s="264"/>
      <c r="D60" s="264"/>
      <c r="E60" s="264"/>
      <c r="F60" s="264"/>
      <c r="G60" s="264"/>
      <c r="H60" s="264"/>
      <c r="I60" s="264"/>
      <c r="J60" s="126"/>
      <c r="K60" s="126"/>
      <c r="M60" s="126"/>
      <c r="N60" s="128"/>
    </row>
    <row r="61" spans="1:16" s="112" customFormat="1" ht="15" customHeight="1" x14ac:dyDescent="0.3">
      <c r="A61" s="264" t="s">
        <v>154</v>
      </c>
      <c r="B61" s="264"/>
      <c r="C61" s="264"/>
      <c r="D61" s="264"/>
      <c r="E61" s="264"/>
      <c r="F61" s="264"/>
      <c r="G61" s="264"/>
      <c r="H61" s="264"/>
      <c r="I61" s="264"/>
      <c r="J61" s="126"/>
      <c r="K61" s="126"/>
      <c r="M61" s="126"/>
      <c r="N61" s="128"/>
    </row>
    <row r="62" spans="1:16" s="112" customFormat="1" ht="15" customHeight="1" x14ac:dyDescent="0.3">
      <c r="A62" s="264"/>
      <c r="B62" s="264"/>
      <c r="C62" s="264"/>
      <c r="D62" s="264"/>
      <c r="E62" s="264"/>
      <c r="F62" s="264"/>
      <c r="G62" s="264"/>
      <c r="H62" s="264"/>
      <c r="I62" s="264"/>
      <c r="J62" s="126"/>
      <c r="K62" s="126"/>
      <c r="M62" s="126"/>
      <c r="N62" s="128"/>
    </row>
    <row r="63" spans="1:16" s="112" customFormat="1" ht="21" customHeight="1" x14ac:dyDescent="0.3">
      <c r="A63" s="262" t="s">
        <v>155</v>
      </c>
      <c r="B63" s="262"/>
      <c r="C63" s="262"/>
      <c r="D63" s="262"/>
      <c r="E63" s="262"/>
      <c r="F63" s="262"/>
      <c r="G63" s="262"/>
      <c r="H63" s="262"/>
      <c r="I63" s="262"/>
      <c r="J63" s="126"/>
      <c r="K63" s="126"/>
      <c r="M63" s="126"/>
      <c r="N63" s="128"/>
    </row>
    <row r="64" spans="1:16" ht="15" customHeight="1" x14ac:dyDescent="0.3">
      <c r="A64" s="263"/>
      <c r="B64" s="263"/>
      <c r="C64" s="263"/>
      <c r="D64" s="263"/>
      <c r="E64" s="263"/>
      <c r="F64" s="263"/>
      <c r="G64" s="263"/>
      <c r="H64" s="263"/>
      <c r="I64" s="263"/>
      <c r="J64" s="39"/>
      <c r="K64" s="39"/>
      <c r="L64" s="39"/>
      <c r="M64" s="39"/>
      <c r="N64" s="39"/>
    </row>
    <row r="65" spans="1:14" ht="15" customHeight="1" x14ac:dyDescent="0.3">
      <c r="A65" s="110"/>
      <c r="B65" s="110"/>
      <c r="C65" s="110"/>
      <c r="D65" s="110"/>
      <c r="E65" s="110"/>
      <c r="F65" s="110"/>
      <c r="G65" s="110"/>
      <c r="H65" s="110"/>
      <c r="I65" s="110"/>
      <c r="J65" s="39"/>
      <c r="K65" s="39"/>
      <c r="L65" s="39"/>
      <c r="M65" s="39"/>
      <c r="N65" s="39"/>
    </row>
    <row r="66" spans="1:14" ht="15" customHeight="1" x14ac:dyDescent="0.3">
      <c r="A66" s="110"/>
      <c r="B66" s="110"/>
      <c r="C66" s="110"/>
      <c r="D66" s="110"/>
      <c r="E66" s="110"/>
      <c r="F66" s="110"/>
      <c r="G66" s="110"/>
      <c r="H66" s="110"/>
      <c r="I66" s="110"/>
      <c r="J66" s="39"/>
      <c r="K66" s="39"/>
      <c r="L66" s="39"/>
      <c r="M66" s="39"/>
      <c r="N66" s="39"/>
    </row>
    <row r="67" spans="1:14" ht="15" customHeight="1" x14ac:dyDescent="0.3">
      <c r="A67" s="1" t="s">
        <v>110</v>
      </c>
      <c r="G67" s="39"/>
      <c r="H67" s="39"/>
      <c r="I67" s="39"/>
      <c r="J67" s="39"/>
      <c r="K67" s="39"/>
      <c r="L67" s="39"/>
      <c r="M67" s="39"/>
      <c r="N67" s="39"/>
    </row>
    <row r="68" spans="1:14" ht="15" customHeight="1" x14ac:dyDescent="0.3">
      <c r="G68" s="39"/>
      <c r="H68" s="39"/>
      <c r="I68" s="39"/>
      <c r="J68" s="39"/>
      <c r="K68" s="39"/>
      <c r="L68" s="39"/>
      <c r="M68" s="39"/>
      <c r="N68" s="39"/>
    </row>
    <row r="69" spans="1:14" ht="15" customHeight="1" x14ac:dyDescent="0.3">
      <c r="A69" s="62" t="s">
        <v>186</v>
      </c>
      <c r="G69" s="39"/>
      <c r="H69" s="39"/>
      <c r="I69" s="39"/>
      <c r="J69" s="39"/>
      <c r="K69" s="39"/>
      <c r="L69" s="39"/>
      <c r="M69" s="39"/>
      <c r="N69" s="39"/>
    </row>
    <row r="70" spans="1:14" ht="15" customHeight="1" x14ac:dyDescent="0.3">
      <c r="A70" s="37" t="s">
        <v>136</v>
      </c>
      <c r="G70" s="39"/>
      <c r="H70" s="39"/>
      <c r="I70" s="39"/>
      <c r="J70" s="39"/>
      <c r="K70" s="39"/>
      <c r="L70" s="39"/>
      <c r="M70" s="39"/>
      <c r="N70" s="39"/>
    </row>
    <row r="71" spans="1:14" ht="15" customHeight="1" x14ac:dyDescent="0.3">
      <c r="A71" s="37" t="s">
        <v>111</v>
      </c>
      <c r="G71" s="39"/>
      <c r="H71" s="39"/>
      <c r="I71" s="39"/>
      <c r="J71" s="39"/>
      <c r="K71" s="39"/>
      <c r="L71" s="39"/>
      <c r="M71" s="39"/>
      <c r="N71" s="39"/>
    </row>
    <row r="72" spans="1:14" ht="15" customHeight="1" x14ac:dyDescent="0.3">
      <c r="A72" s="37" t="s">
        <v>112</v>
      </c>
      <c r="G72" s="39"/>
      <c r="H72" s="39"/>
      <c r="I72" s="39"/>
      <c r="J72" s="39"/>
      <c r="K72" s="39"/>
      <c r="L72" s="39"/>
      <c r="M72" s="39"/>
      <c r="N72" s="39"/>
    </row>
    <row r="73" spans="1:14" ht="15" customHeight="1" x14ac:dyDescent="0.3">
      <c r="A73" s="112" t="s">
        <v>135</v>
      </c>
    </row>
    <row r="74" spans="1:14" ht="15" customHeight="1" x14ac:dyDescent="0.3">
      <c r="A74" s="37" t="s">
        <v>113</v>
      </c>
    </row>
    <row r="75" spans="1:14" ht="15" customHeight="1" x14ac:dyDescent="0.3">
      <c r="A75" s="37" t="s">
        <v>114</v>
      </c>
    </row>
    <row r="76" spans="1:14" ht="15" customHeight="1" x14ac:dyDescent="0.3">
      <c r="A76" s="37" t="s">
        <v>116</v>
      </c>
    </row>
    <row r="77" spans="1:14" ht="15" customHeight="1" x14ac:dyDescent="0.3">
      <c r="A77" s="37" t="s">
        <v>117</v>
      </c>
    </row>
    <row r="78" spans="1:14" ht="15" customHeight="1" x14ac:dyDescent="0.3">
      <c r="A78" s="37" t="s">
        <v>118</v>
      </c>
    </row>
    <row r="79" spans="1:14" ht="15" customHeight="1" x14ac:dyDescent="0.3">
      <c r="A79" s="37" t="s">
        <v>115</v>
      </c>
    </row>
    <row r="80" spans="1:14" ht="15" customHeight="1" x14ac:dyDescent="0.3">
      <c r="A80" s="37" t="s">
        <v>156</v>
      </c>
    </row>
  </sheetData>
  <mergeCells count="32">
    <mergeCell ref="A58:I58"/>
    <mergeCell ref="A63:I63"/>
    <mergeCell ref="A64:I64"/>
    <mergeCell ref="A6:I8"/>
    <mergeCell ref="A9:I12"/>
    <mergeCell ref="A59:I60"/>
    <mergeCell ref="A61:I62"/>
    <mergeCell ref="A55:I56"/>
    <mergeCell ref="A25:I26"/>
    <mergeCell ref="A28:I29"/>
    <mergeCell ref="A31:I32"/>
    <mergeCell ref="A52:I53"/>
    <mergeCell ref="K34:S35"/>
    <mergeCell ref="K37:S38"/>
    <mergeCell ref="K40:S41"/>
    <mergeCell ref="K43:S43"/>
    <mergeCell ref="A49:I50"/>
    <mergeCell ref="A43:I44"/>
    <mergeCell ref="A34:I35"/>
    <mergeCell ref="A37:I38"/>
    <mergeCell ref="A40:I41"/>
    <mergeCell ref="A46:I47"/>
    <mergeCell ref="K15:S19"/>
    <mergeCell ref="K22:S23"/>
    <mergeCell ref="K25:S26"/>
    <mergeCell ref="K28:S29"/>
    <mergeCell ref="K31:S32"/>
    <mergeCell ref="A3:I5"/>
    <mergeCell ref="A13:I13"/>
    <mergeCell ref="A15:I16"/>
    <mergeCell ref="A22:I23"/>
    <mergeCell ref="A19:I2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
    <tabColor rgb="FF660066"/>
  </sheetPr>
  <dimension ref="A1:M49"/>
  <sheetViews>
    <sheetView zoomScaleNormal="100" workbookViewId="0"/>
  </sheetViews>
  <sheetFormatPr defaultColWidth="9.33203125" defaultRowHeight="12" x14ac:dyDescent="0.25"/>
  <cols>
    <col min="1" max="1" width="25.33203125" style="5" customWidth="1"/>
    <col min="2" max="3" width="11.88671875" style="5" customWidth="1"/>
    <col min="4" max="5" width="9.33203125" style="5" customWidth="1"/>
    <col min="6" max="6" width="9.6640625" style="5" customWidth="1"/>
    <col min="7" max="7" width="10.33203125" style="5" customWidth="1"/>
    <col min="8" max="9" width="11.88671875" style="5" customWidth="1"/>
    <col min="10" max="11" width="9.33203125" style="5" customWidth="1"/>
    <col min="12" max="12" width="10.5546875" style="5" customWidth="1"/>
    <col min="13" max="16384" width="9.33203125" style="5"/>
  </cols>
  <sheetData>
    <row r="1" spans="1:7" ht="15.6" x14ac:dyDescent="0.3">
      <c r="A1" s="57" t="s">
        <v>248</v>
      </c>
    </row>
    <row r="3" spans="1:7" x14ac:dyDescent="0.25">
      <c r="A3" s="55" t="s">
        <v>124</v>
      </c>
    </row>
    <row r="4" spans="1:7" s="78" customFormat="1" x14ac:dyDescent="0.25">
      <c r="A4" s="130" t="s">
        <v>160</v>
      </c>
    </row>
    <row r="5" spans="1:7" s="78" customFormat="1" x14ac:dyDescent="0.25">
      <c r="A5" s="92" t="s">
        <v>128</v>
      </c>
    </row>
    <row r="6" spans="1:7" s="78" customFormat="1" x14ac:dyDescent="0.25"/>
    <row r="7" spans="1:7" s="78" customFormat="1" x14ac:dyDescent="0.25">
      <c r="A7" s="130"/>
    </row>
    <row r="8" spans="1:7" s="78" customFormat="1" ht="15" customHeight="1" x14ac:dyDescent="0.25">
      <c r="A8" s="278" t="s">
        <v>163</v>
      </c>
      <c r="B8" s="278"/>
      <c r="C8" s="278"/>
      <c r="D8" s="278"/>
      <c r="E8" s="278"/>
    </row>
    <row r="9" spans="1:7" ht="15" customHeight="1" x14ac:dyDescent="0.25">
      <c r="A9" s="278"/>
      <c r="B9" s="278"/>
      <c r="C9" s="278"/>
      <c r="D9" s="278"/>
      <c r="E9" s="278"/>
    </row>
    <row r="11" spans="1:7" ht="20.25" customHeight="1" x14ac:dyDescent="0.25">
      <c r="B11" s="267" t="s">
        <v>122</v>
      </c>
      <c r="C11" s="268"/>
      <c r="D11" s="267" t="s">
        <v>123</v>
      </c>
      <c r="E11" s="268"/>
    </row>
    <row r="12" spans="1:7" ht="18.75" customHeight="1" x14ac:dyDescent="0.25">
      <c r="A12" s="133" t="s">
        <v>82</v>
      </c>
      <c r="B12" s="133" t="s">
        <v>11</v>
      </c>
      <c r="C12" s="133" t="s">
        <v>5</v>
      </c>
      <c r="D12" s="133" t="s">
        <v>11</v>
      </c>
      <c r="E12" s="133" t="s">
        <v>5</v>
      </c>
    </row>
    <row r="13" spans="1:7" x14ac:dyDescent="0.25">
      <c r="A13" s="9" t="s">
        <v>0</v>
      </c>
      <c r="B13" s="144">
        <v>567</v>
      </c>
      <c r="C13" s="53">
        <v>0.70173267326732669</v>
      </c>
      <c r="D13" s="4">
        <v>385</v>
      </c>
      <c r="E13" s="11">
        <v>0.47589616810877627</v>
      </c>
      <c r="F13" s="29"/>
      <c r="G13" s="8"/>
    </row>
    <row r="14" spans="1:7" x14ac:dyDescent="0.25">
      <c r="A14" s="9" t="s">
        <v>1</v>
      </c>
      <c r="B14" s="142">
        <v>232</v>
      </c>
      <c r="C14" s="53">
        <v>0.28712871287128711</v>
      </c>
      <c r="D14" s="4">
        <v>178</v>
      </c>
      <c r="E14" s="11">
        <v>0.22002472187886279</v>
      </c>
      <c r="F14" s="29"/>
      <c r="G14" s="8"/>
    </row>
    <row r="15" spans="1:7" x14ac:dyDescent="0.25">
      <c r="A15" s="9" t="s">
        <v>2</v>
      </c>
      <c r="B15" s="142">
        <v>9</v>
      </c>
      <c r="C15" s="53">
        <v>1.1138613861386138E-2</v>
      </c>
      <c r="D15" s="4">
        <v>246</v>
      </c>
      <c r="E15" s="11">
        <v>0.30407911001236093</v>
      </c>
      <c r="F15" s="29"/>
      <c r="G15" s="8"/>
    </row>
    <row r="16" spans="1:7" ht="12.6" thickBot="1" x14ac:dyDescent="0.3">
      <c r="A16" s="145" t="s">
        <v>13</v>
      </c>
      <c r="B16" s="143">
        <v>808</v>
      </c>
      <c r="C16" s="146">
        <v>1</v>
      </c>
      <c r="D16" s="140">
        <v>809</v>
      </c>
      <c r="E16" s="146">
        <v>1</v>
      </c>
      <c r="F16" s="30"/>
      <c r="G16" s="8"/>
    </row>
    <row r="17" spans="1:13" x14ac:dyDescent="0.25">
      <c r="A17" s="13"/>
      <c r="C17" s="14"/>
      <c r="F17" s="8"/>
      <c r="G17" s="8"/>
      <c r="H17" s="8"/>
      <c r="I17" s="8"/>
    </row>
    <row r="18" spans="1:13" x14ac:dyDescent="0.25">
      <c r="A18" s="16"/>
    </row>
    <row r="19" spans="1:13" x14ac:dyDescent="0.25">
      <c r="A19" s="16"/>
    </row>
    <row r="21" spans="1:13" ht="13.8" x14ac:dyDescent="0.3">
      <c r="A21" s="58" t="s">
        <v>164</v>
      </c>
    </row>
    <row r="22" spans="1:13" x14ac:dyDescent="0.25">
      <c r="A22" s="6"/>
    </row>
    <row r="23" spans="1:13" ht="21" customHeight="1" x14ac:dyDescent="0.25">
      <c r="B23" s="268" t="s">
        <v>122</v>
      </c>
      <c r="C23" s="268"/>
      <c r="D23" s="268"/>
      <c r="E23" s="268"/>
      <c r="F23" s="268"/>
      <c r="G23" s="268"/>
      <c r="H23" s="267" t="s">
        <v>123</v>
      </c>
      <c r="I23" s="268"/>
      <c r="J23" s="268"/>
      <c r="K23" s="268"/>
      <c r="L23" s="268"/>
      <c r="M23" s="269"/>
    </row>
    <row r="24" spans="1:13" ht="17.25" customHeight="1" x14ac:dyDescent="0.25">
      <c r="A24" s="265" t="s">
        <v>12</v>
      </c>
      <c r="B24" s="272" t="s">
        <v>67</v>
      </c>
      <c r="C24" s="273"/>
      <c r="D24" s="273"/>
      <c r="E24" s="274" t="s">
        <v>68</v>
      </c>
      <c r="F24" s="275" t="s">
        <v>14</v>
      </c>
      <c r="G24" s="276"/>
      <c r="H24" s="265" t="s">
        <v>67</v>
      </c>
      <c r="I24" s="265"/>
      <c r="J24" s="265"/>
      <c r="K24" s="266" t="s">
        <v>68</v>
      </c>
      <c r="L24" s="270" t="s">
        <v>14</v>
      </c>
      <c r="M24" s="271"/>
    </row>
    <row r="25" spans="1:13" ht="15.75" customHeight="1" x14ac:dyDescent="0.25">
      <c r="A25" s="265"/>
      <c r="B25" s="244" t="s">
        <v>246</v>
      </c>
      <c r="C25" s="244" t="s">
        <v>247</v>
      </c>
      <c r="D25" s="134" t="s">
        <v>2</v>
      </c>
      <c r="E25" s="274"/>
      <c r="F25" s="134" t="s">
        <v>15</v>
      </c>
      <c r="G25" s="134" t="s">
        <v>5</v>
      </c>
      <c r="H25" s="244" t="s">
        <v>246</v>
      </c>
      <c r="I25" s="244" t="s">
        <v>247</v>
      </c>
      <c r="J25" s="133" t="s">
        <v>2</v>
      </c>
      <c r="K25" s="266"/>
      <c r="L25" s="133" t="s">
        <v>15</v>
      </c>
      <c r="M25" s="133" t="s">
        <v>5</v>
      </c>
    </row>
    <row r="26" spans="1:13" x14ac:dyDescent="0.25">
      <c r="A26" s="3" t="s">
        <v>3</v>
      </c>
      <c r="B26" s="142">
        <v>536</v>
      </c>
      <c r="C26" s="51">
        <v>168</v>
      </c>
      <c r="D26" s="51">
        <v>9</v>
      </c>
      <c r="E26" s="51">
        <v>713</v>
      </c>
      <c r="F26" s="51">
        <v>704</v>
      </c>
      <c r="G26" s="52">
        <v>0.98737727910238426</v>
      </c>
      <c r="H26" s="4">
        <v>369</v>
      </c>
      <c r="I26" s="4">
        <v>134</v>
      </c>
      <c r="J26" s="4">
        <v>210</v>
      </c>
      <c r="K26" s="4">
        <v>713</v>
      </c>
      <c r="L26" s="4">
        <v>503</v>
      </c>
      <c r="M26" s="10">
        <v>0.70546984572230009</v>
      </c>
    </row>
    <row r="27" spans="1:13" x14ac:dyDescent="0.25">
      <c r="A27" s="3" t="s">
        <v>4</v>
      </c>
      <c r="B27" s="142">
        <v>31</v>
      </c>
      <c r="C27" s="51">
        <v>64</v>
      </c>
      <c r="D27" s="51">
        <v>0</v>
      </c>
      <c r="E27" s="51">
        <v>95</v>
      </c>
      <c r="F27" s="51">
        <v>95</v>
      </c>
      <c r="G27" s="52">
        <v>1</v>
      </c>
      <c r="H27" s="4">
        <v>16</v>
      </c>
      <c r="I27" s="4">
        <v>44</v>
      </c>
      <c r="J27" s="4">
        <v>36</v>
      </c>
      <c r="K27" s="4">
        <v>96</v>
      </c>
      <c r="L27" s="4">
        <v>60</v>
      </c>
      <c r="M27" s="10">
        <v>0.625</v>
      </c>
    </row>
    <row r="28" spans="1:13" ht="12.6" thickBot="1" x14ac:dyDescent="0.3">
      <c r="A28" s="139" t="s">
        <v>13</v>
      </c>
      <c r="B28" s="143">
        <v>567</v>
      </c>
      <c r="C28" s="140">
        <v>232</v>
      </c>
      <c r="D28" s="140">
        <v>9</v>
      </c>
      <c r="E28" s="140">
        <v>808</v>
      </c>
      <c r="F28" s="140">
        <v>799</v>
      </c>
      <c r="G28" s="141">
        <v>0.98886138613861385</v>
      </c>
      <c r="H28" s="140">
        <v>385</v>
      </c>
      <c r="I28" s="140">
        <v>178</v>
      </c>
      <c r="J28" s="140">
        <v>246</v>
      </c>
      <c r="K28" s="140">
        <v>809</v>
      </c>
      <c r="L28" s="140">
        <v>563</v>
      </c>
      <c r="M28" s="141">
        <v>0.69592088998763901</v>
      </c>
    </row>
    <row r="29" spans="1:13" x14ac:dyDescent="0.25">
      <c r="A29" s="13"/>
      <c r="I29" s="32"/>
      <c r="J29" s="33"/>
      <c r="K29" s="33"/>
      <c r="L29" s="33"/>
      <c r="M29" s="33"/>
    </row>
    <row r="30" spans="1:13" x14ac:dyDescent="0.25">
      <c r="A30" s="16"/>
      <c r="G30" s="91"/>
      <c r="I30" s="31"/>
      <c r="J30" s="31"/>
      <c r="K30" s="31"/>
      <c r="L30" s="31"/>
      <c r="M30" s="31"/>
    </row>
    <row r="31" spans="1:13" x14ac:dyDescent="0.25">
      <c r="A31" s="16"/>
      <c r="G31" s="12"/>
      <c r="I31" s="31"/>
      <c r="J31" s="31"/>
      <c r="K31" s="31"/>
      <c r="L31" s="31"/>
      <c r="M31" s="31"/>
    </row>
    <row r="32" spans="1:13" x14ac:dyDescent="0.25">
      <c r="G32" s="12"/>
      <c r="I32" s="31"/>
      <c r="J32" s="31"/>
      <c r="K32" s="31"/>
      <c r="L32" s="31"/>
      <c r="M32" s="31"/>
    </row>
    <row r="33" spans="1:13" ht="13.8" x14ac:dyDescent="0.3">
      <c r="A33" s="58" t="s">
        <v>165</v>
      </c>
      <c r="I33" s="31"/>
      <c r="J33" s="31"/>
      <c r="K33" s="31"/>
      <c r="L33" s="31"/>
      <c r="M33" s="31"/>
    </row>
    <row r="34" spans="1:13" x14ac:dyDescent="0.25">
      <c r="A34" s="6"/>
      <c r="I34" s="34"/>
      <c r="J34" s="34"/>
      <c r="K34" s="34"/>
      <c r="L34" s="34"/>
      <c r="M34" s="34"/>
    </row>
    <row r="35" spans="1:13" ht="19.5" customHeight="1" x14ac:dyDescent="0.25">
      <c r="A35" s="6"/>
      <c r="B35" s="268" t="s">
        <v>122</v>
      </c>
      <c r="C35" s="268"/>
      <c r="D35" s="268"/>
      <c r="E35" s="268"/>
      <c r="F35" s="268"/>
      <c r="G35" s="277"/>
      <c r="H35" s="267" t="s">
        <v>123</v>
      </c>
      <c r="I35" s="268"/>
      <c r="J35" s="268"/>
      <c r="K35" s="268"/>
      <c r="L35" s="268"/>
      <c r="M35" s="269"/>
    </row>
    <row r="36" spans="1:13" ht="18.75" customHeight="1" x14ac:dyDescent="0.25">
      <c r="A36" s="265" t="s">
        <v>16</v>
      </c>
      <c r="B36" s="269" t="s">
        <v>67</v>
      </c>
      <c r="C36" s="265"/>
      <c r="D36" s="265"/>
      <c r="E36" s="266" t="s">
        <v>68</v>
      </c>
      <c r="F36" s="265" t="s">
        <v>14</v>
      </c>
      <c r="G36" s="265"/>
      <c r="H36" s="265" t="s">
        <v>67</v>
      </c>
      <c r="I36" s="265"/>
      <c r="J36" s="265"/>
      <c r="K36" s="266" t="s">
        <v>68</v>
      </c>
      <c r="L36" s="265" t="s">
        <v>14</v>
      </c>
      <c r="M36" s="265"/>
    </row>
    <row r="37" spans="1:13" ht="16.5" customHeight="1" x14ac:dyDescent="0.25">
      <c r="A37" s="265"/>
      <c r="B37" s="241" t="s">
        <v>246</v>
      </c>
      <c r="C37" s="241" t="s">
        <v>247</v>
      </c>
      <c r="D37" s="133" t="s">
        <v>2</v>
      </c>
      <c r="E37" s="266"/>
      <c r="F37" s="133" t="s">
        <v>15</v>
      </c>
      <c r="G37" s="133" t="s">
        <v>5</v>
      </c>
      <c r="H37" s="241" t="s">
        <v>246</v>
      </c>
      <c r="I37" s="241" t="s">
        <v>247</v>
      </c>
      <c r="J37" s="133" t="s">
        <v>2</v>
      </c>
      <c r="K37" s="266"/>
      <c r="L37" s="133" t="s">
        <v>15</v>
      </c>
      <c r="M37" s="133" t="s">
        <v>5</v>
      </c>
    </row>
    <row r="38" spans="1:13" x14ac:dyDescent="0.25">
      <c r="A38" s="3" t="s">
        <v>6</v>
      </c>
      <c r="B38" s="222">
        <v>185</v>
      </c>
      <c r="C38" s="51">
        <v>102</v>
      </c>
      <c r="D38" s="51">
        <v>2</v>
      </c>
      <c r="E38" s="51">
        <v>289</v>
      </c>
      <c r="F38" s="51">
        <v>287</v>
      </c>
      <c r="G38" s="52">
        <v>0.99307958477508651</v>
      </c>
      <c r="H38" s="4">
        <v>111</v>
      </c>
      <c r="I38" s="4">
        <v>71</v>
      </c>
      <c r="J38" s="4">
        <v>107</v>
      </c>
      <c r="K38" s="4">
        <v>289</v>
      </c>
      <c r="L38" s="4">
        <v>182</v>
      </c>
      <c r="M38" s="10">
        <v>0.62975778546712802</v>
      </c>
    </row>
    <row r="39" spans="1:13" x14ac:dyDescent="0.25">
      <c r="A39" s="3" t="s">
        <v>7</v>
      </c>
      <c r="B39" s="223">
        <v>133</v>
      </c>
      <c r="C39" s="51">
        <v>56</v>
      </c>
      <c r="D39" s="51">
        <v>1</v>
      </c>
      <c r="E39" s="51">
        <v>190</v>
      </c>
      <c r="F39" s="51">
        <v>189</v>
      </c>
      <c r="G39" s="52">
        <v>0.99473684210526314</v>
      </c>
      <c r="H39" s="4">
        <v>105</v>
      </c>
      <c r="I39" s="4">
        <v>53</v>
      </c>
      <c r="J39" s="4">
        <v>32</v>
      </c>
      <c r="K39" s="4">
        <v>190</v>
      </c>
      <c r="L39" s="4">
        <v>158</v>
      </c>
      <c r="M39" s="10">
        <v>0.83157894736842108</v>
      </c>
    </row>
    <row r="40" spans="1:13" x14ac:dyDescent="0.25">
      <c r="A40" s="3" t="s">
        <v>8</v>
      </c>
      <c r="B40" s="223">
        <v>140</v>
      </c>
      <c r="C40" s="51">
        <v>52</v>
      </c>
      <c r="D40" s="51">
        <v>5</v>
      </c>
      <c r="E40" s="51">
        <v>197</v>
      </c>
      <c r="F40" s="51">
        <v>192</v>
      </c>
      <c r="G40" s="52">
        <v>0.97461928934010156</v>
      </c>
      <c r="H40" s="4">
        <v>77</v>
      </c>
      <c r="I40" s="4">
        <v>30</v>
      </c>
      <c r="J40" s="4">
        <v>91</v>
      </c>
      <c r="K40" s="4">
        <v>198</v>
      </c>
      <c r="L40" s="4">
        <v>107</v>
      </c>
      <c r="M40" s="10">
        <v>0.54040404040404044</v>
      </c>
    </row>
    <row r="41" spans="1:13" x14ac:dyDescent="0.25">
      <c r="A41" s="3" t="s">
        <v>9</v>
      </c>
      <c r="B41" s="223">
        <v>74</v>
      </c>
      <c r="C41" s="51">
        <v>18</v>
      </c>
      <c r="D41" s="51">
        <v>1</v>
      </c>
      <c r="E41" s="51">
        <v>93</v>
      </c>
      <c r="F41" s="51">
        <v>92</v>
      </c>
      <c r="G41" s="52">
        <v>0.989247311827957</v>
      </c>
      <c r="H41" s="4">
        <v>64</v>
      </c>
      <c r="I41" s="4">
        <v>18</v>
      </c>
      <c r="J41" s="4">
        <v>11</v>
      </c>
      <c r="K41" s="4">
        <v>93</v>
      </c>
      <c r="L41" s="4">
        <v>82</v>
      </c>
      <c r="M41" s="10">
        <v>0.88172043010752688</v>
      </c>
    </row>
    <row r="42" spans="1:13" x14ac:dyDescent="0.25">
      <c r="A42" s="3" t="s">
        <v>10</v>
      </c>
      <c r="B42" s="223">
        <v>35</v>
      </c>
      <c r="C42" s="51">
        <v>4</v>
      </c>
      <c r="D42" s="51">
        <v>0</v>
      </c>
      <c r="E42" s="51">
        <v>39</v>
      </c>
      <c r="F42" s="51">
        <v>39</v>
      </c>
      <c r="G42" s="52">
        <v>1</v>
      </c>
      <c r="H42" s="4">
        <v>28</v>
      </c>
      <c r="I42" s="4">
        <v>6</v>
      </c>
      <c r="J42" s="4">
        <v>5</v>
      </c>
      <c r="K42" s="4">
        <v>39</v>
      </c>
      <c r="L42" s="4">
        <v>34</v>
      </c>
      <c r="M42" s="10">
        <v>0.87179487179487181</v>
      </c>
    </row>
    <row r="43" spans="1:13" ht="12.6" thickBot="1" x14ac:dyDescent="0.3">
      <c r="A43" s="139" t="s">
        <v>13</v>
      </c>
      <c r="B43" s="143">
        <v>567</v>
      </c>
      <c r="C43" s="140">
        <v>232</v>
      </c>
      <c r="D43" s="140">
        <v>9</v>
      </c>
      <c r="E43" s="140">
        <v>808</v>
      </c>
      <c r="F43" s="140">
        <v>799</v>
      </c>
      <c r="G43" s="141">
        <v>0.98886138613861385</v>
      </c>
      <c r="H43" s="140">
        <v>385</v>
      </c>
      <c r="I43" s="140">
        <v>178</v>
      </c>
      <c r="J43" s="140">
        <v>246</v>
      </c>
      <c r="K43" s="140">
        <v>809</v>
      </c>
      <c r="L43" s="140">
        <v>563</v>
      </c>
      <c r="M43" s="141">
        <v>0.69592088998763901</v>
      </c>
    </row>
    <row r="44" spans="1:13" x14ac:dyDescent="0.25">
      <c r="A44" s="13"/>
      <c r="B44" s="90"/>
      <c r="C44" s="217"/>
      <c r="H44" s="90"/>
      <c r="I44" s="216"/>
    </row>
    <row r="45" spans="1:13" x14ac:dyDescent="0.25">
      <c r="A45" s="16"/>
      <c r="B45" s="90"/>
      <c r="C45" s="217"/>
      <c r="H45" s="90"/>
      <c r="I45" s="216"/>
    </row>
    <row r="46" spans="1:13" x14ac:dyDescent="0.25">
      <c r="A46" s="16"/>
      <c r="B46" s="90"/>
      <c r="C46" s="217"/>
      <c r="H46" s="90"/>
      <c r="I46" s="216"/>
      <c r="J46" s="78"/>
    </row>
    <row r="47" spans="1:13" x14ac:dyDescent="0.25">
      <c r="B47" s="90"/>
      <c r="C47" s="217"/>
      <c r="H47" s="90"/>
      <c r="I47" s="216"/>
    </row>
    <row r="48" spans="1:13" x14ac:dyDescent="0.25">
      <c r="B48" s="90"/>
      <c r="C48" s="217"/>
      <c r="H48" s="90"/>
      <c r="I48" s="216"/>
    </row>
    <row r="49" spans="2:8" x14ac:dyDescent="0.25">
      <c r="B49" s="90"/>
      <c r="C49" s="217"/>
      <c r="H49" s="90"/>
    </row>
  </sheetData>
  <mergeCells count="21">
    <mergeCell ref="B35:G35"/>
    <mergeCell ref="A36:A37"/>
    <mergeCell ref="A24:A25"/>
    <mergeCell ref="B11:C11"/>
    <mergeCell ref="A8:E9"/>
    <mergeCell ref="H36:J36"/>
    <mergeCell ref="K36:K37"/>
    <mergeCell ref="L36:M36"/>
    <mergeCell ref="H35:M35"/>
    <mergeCell ref="D11:E11"/>
    <mergeCell ref="H23:M23"/>
    <mergeCell ref="H24:J24"/>
    <mergeCell ref="K24:K25"/>
    <mergeCell ref="L24:M24"/>
    <mergeCell ref="B36:D36"/>
    <mergeCell ref="E36:E37"/>
    <mergeCell ref="F36:G36"/>
    <mergeCell ref="B23:G23"/>
    <mergeCell ref="B24:D24"/>
    <mergeCell ref="E24:E25"/>
    <mergeCell ref="F24:G24"/>
  </mergeCells>
  <pageMargins left="0.23622047244094491" right="0.23622047244094491" top="0.74803149606299213" bottom="0.74803149606299213" header="0.31496062992125984" footer="0.31496062992125984"/>
  <pageSetup paperSize="9" orientation="landscape" r:id="rId1"/>
  <rowBreaks count="1" manualBreakCount="1">
    <brk id="31"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0066"/>
  </sheetPr>
  <dimension ref="A1:K31"/>
  <sheetViews>
    <sheetView showGridLines="0" zoomScaleNormal="100" workbookViewId="0">
      <selection activeCell="E8" sqref="E8"/>
    </sheetView>
  </sheetViews>
  <sheetFormatPr defaultColWidth="0" defaultRowHeight="13.95" customHeight="1" zeroHeight="1" x14ac:dyDescent="0.25"/>
  <cols>
    <col min="1" max="1" width="23.6640625" style="191" customWidth="1"/>
    <col min="2" max="10" width="10" style="191" customWidth="1"/>
    <col min="11" max="11" width="13.33203125" style="191" customWidth="1"/>
    <col min="12" max="16384" width="0" style="191" hidden="1"/>
  </cols>
  <sheetData>
    <row r="1" spans="1:11" ht="37.950000000000003" customHeight="1" x14ac:dyDescent="0.25">
      <c r="A1" s="282" t="s">
        <v>227</v>
      </c>
      <c r="B1" s="283"/>
      <c r="C1" s="283"/>
      <c r="D1" s="283"/>
      <c r="E1" s="284"/>
      <c r="F1" s="284"/>
      <c r="G1" s="284"/>
      <c r="H1" s="284"/>
      <c r="I1" s="284"/>
      <c r="J1" s="284"/>
      <c r="K1" s="285"/>
    </row>
    <row r="2" spans="1:11" s="201" customFormat="1" ht="18.75" customHeight="1" x14ac:dyDescent="0.2">
      <c r="A2" s="202"/>
      <c r="B2" s="203" t="s">
        <v>0</v>
      </c>
      <c r="C2" s="203" t="s">
        <v>1</v>
      </c>
      <c r="D2" s="203" t="s">
        <v>13</v>
      </c>
      <c r="E2" s="286" t="s">
        <v>276</v>
      </c>
      <c r="F2" s="287"/>
      <c r="G2" s="287"/>
      <c r="H2" s="287"/>
      <c r="I2" s="287"/>
      <c r="J2" s="287"/>
      <c r="K2" s="288"/>
    </row>
    <row r="3" spans="1:11" ht="55.5" customHeight="1" x14ac:dyDescent="0.25">
      <c r="A3" s="204" t="s">
        <v>241</v>
      </c>
      <c r="B3" s="253">
        <v>71</v>
      </c>
      <c r="C3" s="253">
        <v>29</v>
      </c>
      <c r="D3" s="253">
        <f>SUM(B3:C3)</f>
        <v>100</v>
      </c>
      <c r="E3" s="192"/>
      <c r="F3" s="193"/>
      <c r="G3" s="193"/>
      <c r="H3" s="193"/>
      <c r="I3" s="193"/>
      <c r="J3" s="193"/>
      <c r="K3" s="194"/>
    </row>
    <row r="4" spans="1:11" ht="55.5" customHeight="1" x14ac:dyDescent="0.25">
      <c r="A4" s="204" t="s">
        <v>237</v>
      </c>
      <c r="B4" s="253">
        <v>68.400000000000006</v>
      </c>
      <c r="C4" s="253">
        <v>31.6</v>
      </c>
      <c r="D4" s="253">
        <f>SUM(B4:C4)</f>
        <v>100</v>
      </c>
      <c r="E4" s="195"/>
      <c r="F4" s="196"/>
      <c r="G4" s="196"/>
      <c r="H4" s="196"/>
      <c r="I4" s="196"/>
      <c r="J4" s="196"/>
      <c r="K4" s="197"/>
    </row>
    <row r="5" spans="1:11" ht="36.6" customHeight="1" x14ac:dyDescent="0.25">
      <c r="A5" s="289" t="s">
        <v>275</v>
      </c>
      <c r="B5" s="290"/>
      <c r="C5" s="290"/>
      <c r="D5" s="290"/>
      <c r="E5" s="284"/>
      <c r="F5" s="284"/>
      <c r="G5" s="284"/>
      <c r="H5" s="284"/>
      <c r="I5" s="284"/>
      <c r="J5" s="284"/>
      <c r="K5" s="285"/>
    </row>
    <row r="6" spans="1:11" s="201" customFormat="1" ht="22.5" customHeight="1" x14ac:dyDescent="0.2">
      <c r="A6" s="202"/>
      <c r="B6" s="292" t="s">
        <v>122</v>
      </c>
      <c r="C6" s="293"/>
      <c r="D6" s="294"/>
      <c r="E6" s="286" t="s">
        <v>276</v>
      </c>
      <c r="F6" s="287"/>
      <c r="G6" s="287"/>
      <c r="H6" s="287"/>
      <c r="I6" s="287"/>
      <c r="J6" s="287"/>
      <c r="K6" s="288"/>
    </row>
    <row r="7" spans="1:11" ht="30" customHeight="1" x14ac:dyDescent="0.3">
      <c r="A7" s="199" t="s">
        <v>255</v>
      </c>
      <c r="B7" s="295">
        <f>0.102227525855211*100</f>
        <v>10.2227525855211</v>
      </c>
      <c r="C7" s="296"/>
      <c r="D7" s="297"/>
      <c r="E7" s="193"/>
      <c r="F7" s="193"/>
      <c r="G7" s="193"/>
      <c r="H7" s="193"/>
      <c r="I7" s="250"/>
      <c r="J7" s="252"/>
      <c r="K7" s="252"/>
    </row>
    <row r="8" spans="1:11" ht="30" customHeight="1" x14ac:dyDescent="0.3">
      <c r="A8" s="199" t="s">
        <v>228</v>
      </c>
      <c r="B8" s="295">
        <f>0.443038981702466*100</f>
        <v>44.303898170246597</v>
      </c>
      <c r="C8" s="296"/>
      <c r="D8" s="297"/>
      <c r="E8" s="196"/>
      <c r="F8" s="196"/>
      <c r="G8" s="196"/>
      <c r="H8" s="196"/>
      <c r="I8" s="251"/>
      <c r="J8" s="252"/>
      <c r="K8" s="252"/>
    </row>
    <row r="9" spans="1:11" ht="30" customHeight="1" x14ac:dyDescent="0.3">
      <c r="A9" s="199" t="s">
        <v>229</v>
      </c>
      <c r="B9" s="295">
        <f>0.242521877486078*100</f>
        <v>24.252187748607803</v>
      </c>
      <c r="C9" s="296"/>
      <c r="D9" s="297"/>
      <c r="J9" s="252"/>
      <c r="K9" s="252"/>
    </row>
    <row r="10" spans="1:11" ht="30" customHeight="1" x14ac:dyDescent="0.3">
      <c r="A10" s="199" t="s">
        <v>230</v>
      </c>
      <c r="B10" s="295">
        <f>0.186316626889419*100</f>
        <v>18.631662688941901</v>
      </c>
      <c r="C10" s="296"/>
      <c r="D10" s="297"/>
    </row>
    <row r="11" spans="1:11" ht="30" customHeight="1" x14ac:dyDescent="0.3">
      <c r="A11" s="199" t="s">
        <v>24</v>
      </c>
      <c r="B11" s="295">
        <f>0.026*100</f>
        <v>2.6</v>
      </c>
      <c r="C11" s="296"/>
      <c r="D11" s="297"/>
    </row>
    <row r="12" spans="1:11" ht="30" customHeight="1" x14ac:dyDescent="0.3">
      <c r="A12" s="199" t="s">
        <v>13</v>
      </c>
      <c r="B12" s="295">
        <f>SUM(B7:B11)</f>
        <v>100.0105011933174</v>
      </c>
      <c r="C12" s="296"/>
      <c r="D12" s="297"/>
    </row>
    <row r="13" spans="1:11" ht="39" customHeight="1" x14ac:dyDescent="0.25">
      <c r="A13" s="291" t="s">
        <v>231</v>
      </c>
      <c r="B13" s="284"/>
      <c r="C13" s="284"/>
      <c r="D13" s="290"/>
      <c r="E13" s="284"/>
      <c r="F13" s="284"/>
      <c r="G13" s="284"/>
      <c r="H13" s="284"/>
      <c r="I13" s="284"/>
      <c r="J13" s="284"/>
      <c r="K13" s="285"/>
    </row>
    <row r="14" spans="1:11" s="201" customFormat="1" ht="85.95" customHeight="1" x14ac:dyDescent="0.2">
      <c r="A14" s="202"/>
      <c r="B14" s="200" t="s">
        <v>232</v>
      </c>
      <c r="C14" s="200" t="s">
        <v>233</v>
      </c>
      <c r="D14" s="200" t="s">
        <v>234</v>
      </c>
      <c r="E14" s="200" t="s">
        <v>235</v>
      </c>
      <c r="F14" s="279" t="s">
        <v>276</v>
      </c>
      <c r="G14" s="280"/>
      <c r="H14" s="280"/>
      <c r="I14" s="280"/>
      <c r="J14" s="280"/>
      <c r="K14" s="281"/>
    </row>
    <row r="15" spans="1:11" ht="30" customHeight="1" x14ac:dyDescent="0.25">
      <c r="A15" s="199" t="s">
        <v>238</v>
      </c>
      <c r="B15" s="254">
        <f>0.111121819583655*100</f>
        <v>11.1121819583655</v>
      </c>
      <c r="C15" s="254">
        <f>0.708475489315856*100</f>
        <v>70.847548931585607</v>
      </c>
      <c r="D15" s="254">
        <f>0.173909139881487*100</f>
        <v>17.3909139881487</v>
      </c>
      <c r="E15" s="254">
        <f>0.117615370802658*100</f>
        <v>11.7615370802658</v>
      </c>
      <c r="F15" s="193"/>
      <c r="G15" s="193"/>
      <c r="H15" s="193"/>
      <c r="I15" s="193"/>
      <c r="J15" s="193"/>
      <c r="K15" s="194"/>
    </row>
    <row r="16" spans="1:11" ht="30" customHeight="1" x14ac:dyDescent="0.25">
      <c r="A16" s="199" t="s">
        <v>239</v>
      </c>
      <c r="B16" s="254">
        <f>0.221279604100389*100</f>
        <v>22.127960410038899</v>
      </c>
      <c r="C16" s="254">
        <f>0.477119895030343*100</f>
        <v>47.711989503034303</v>
      </c>
      <c r="D16" s="254">
        <f>0.185173035919305*100</f>
        <v>18.517303591930499</v>
      </c>
      <c r="E16" s="254">
        <f>0.337707069050353*100</f>
        <v>33.770706905035304</v>
      </c>
      <c r="F16" s="196"/>
      <c r="G16" s="196"/>
      <c r="H16" s="196"/>
      <c r="I16" s="196"/>
      <c r="J16" s="196"/>
      <c r="K16" s="197"/>
    </row>
    <row r="17" spans="1:11" ht="30" customHeight="1" x14ac:dyDescent="0.25">
      <c r="A17" s="199" t="s">
        <v>240</v>
      </c>
      <c r="B17" s="254">
        <f>0.176968864468864*100</f>
        <v>17.696886446886399</v>
      </c>
      <c r="C17" s="254">
        <f>0.600555081127242*100</f>
        <v>60.055508112724198</v>
      </c>
      <c r="D17" s="254">
        <f>0.156276686592656*100</f>
        <v>15.6276686592656</v>
      </c>
      <c r="E17" s="254">
        <f>0.243168232280102*100</f>
        <v>24.3168232280102</v>
      </c>
    </row>
    <row r="18" spans="1:11" ht="30" customHeight="1" x14ac:dyDescent="0.25">
      <c r="A18" s="199" t="s">
        <v>24</v>
      </c>
      <c r="B18" s="254">
        <f>0.126297577854671*100</f>
        <v>12.629757785467099</v>
      </c>
      <c r="C18" s="254">
        <f>0.763440860215054*100</f>
        <v>76.344086021505404</v>
      </c>
      <c r="D18" s="254">
        <f>0.0937019969278034*100</f>
        <v>9.3701996927803393</v>
      </c>
      <c r="E18" s="254">
        <f>0.142857142857143*100</f>
        <v>14.285714285714299</v>
      </c>
    </row>
    <row r="19" spans="1:11" ht="13.95" customHeight="1" x14ac:dyDescent="0.25"/>
    <row r="20" spans="1:11" ht="13.95" customHeight="1" x14ac:dyDescent="0.25"/>
    <row r="21" spans="1:11" ht="13.95" customHeight="1" x14ac:dyDescent="0.25"/>
    <row r="22" spans="1:11" ht="13.95" customHeight="1" x14ac:dyDescent="0.25"/>
    <row r="23" spans="1:11" ht="13.95" customHeight="1" x14ac:dyDescent="0.25"/>
    <row r="24" spans="1:11" ht="13.95" customHeight="1" x14ac:dyDescent="0.25"/>
    <row r="25" spans="1:11" ht="13.95" customHeight="1" x14ac:dyDescent="0.25"/>
    <row r="26" spans="1:11" ht="13.95" customHeight="1" x14ac:dyDescent="0.25"/>
    <row r="27" spans="1:11" ht="50.7" customHeight="1" x14ac:dyDescent="0.25">
      <c r="K27" s="198"/>
    </row>
    <row r="28" spans="1:11" ht="13.8" x14ac:dyDescent="0.25">
      <c r="A28" s="130" t="s">
        <v>160</v>
      </c>
      <c r="K28" s="198"/>
    </row>
    <row r="29" spans="1:11" ht="13.95" customHeight="1" x14ac:dyDescent="0.25">
      <c r="A29" s="92" t="s">
        <v>128</v>
      </c>
    </row>
    <row r="30" spans="1:11" ht="13.95" customHeight="1" x14ac:dyDescent="0.25"/>
    <row r="31" spans="1:11" ht="13.95" customHeight="1" x14ac:dyDescent="0.25"/>
  </sheetData>
  <mergeCells count="13">
    <mergeCell ref="F14:K14"/>
    <mergeCell ref="A1:K1"/>
    <mergeCell ref="E2:K2"/>
    <mergeCell ref="A5:K5"/>
    <mergeCell ref="A13:K13"/>
    <mergeCell ref="B6:D6"/>
    <mergeCell ref="B7:D7"/>
    <mergeCell ref="B8:D8"/>
    <mergeCell ref="B9:D9"/>
    <mergeCell ref="B10:D10"/>
    <mergeCell ref="B11:D11"/>
    <mergeCell ref="B12:D12"/>
    <mergeCell ref="E6:K6"/>
  </mergeCells>
  <pageMargins left="0.7" right="0.7" top="0.75" bottom="0.75" header="0.3" footer="0.3"/>
  <pageSetup paperSize="9" scale="7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
    <tabColor rgb="FF660066"/>
  </sheetPr>
  <dimension ref="A1:AN99"/>
  <sheetViews>
    <sheetView zoomScaleNormal="100" zoomScaleSheetLayoutView="20" workbookViewId="0"/>
  </sheetViews>
  <sheetFormatPr defaultColWidth="9.33203125" defaultRowHeight="12" x14ac:dyDescent="0.25"/>
  <cols>
    <col min="1" max="1" width="10.6640625" style="5" customWidth="1"/>
    <col min="2" max="2" width="24.109375" style="5" customWidth="1"/>
    <col min="3" max="3" width="11.6640625" style="5" customWidth="1"/>
    <col min="4" max="6" width="11" style="5" customWidth="1"/>
    <col min="7" max="7" width="11.33203125" style="5" customWidth="1"/>
    <col min="8" max="8" width="11" style="5" customWidth="1"/>
    <col min="9" max="9" width="11.6640625" style="5" customWidth="1"/>
    <col min="10" max="11" width="10.33203125" style="5" customWidth="1"/>
    <col min="12" max="12" width="10.33203125" style="65" customWidth="1"/>
    <col min="13" max="17" width="10.33203125" style="5" customWidth="1"/>
    <col min="18" max="18" width="8.5546875" style="5" customWidth="1"/>
    <col min="19" max="29" width="10.33203125" style="5" customWidth="1"/>
    <col min="30" max="31" width="12.33203125" style="5" customWidth="1"/>
    <col min="32" max="36" width="9.33203125" style="5" customWidth="1"/>
    <col min="37" max="37" width="7.5546875" style="5" customWidth="1"/>
    <col min="38" max="38" width="7.6640625" style="5" customWidth="1"/>
    <col min="39" max="43" width="9.33203125" style="5"/>
    <col min="44" max="47" width="9.6640625" style="5" customWidth="1"/>
    <col min="48" max="16384" width="9.33203125" style="5"/>
  </cols>
  <sheetData>
    <row r="1" spans="1:12" ht="15.6" x14ac:dyDescent="0.3">
      <c r="A1" s="57" t="s">
        <v>187</v>
      </c>
    </row>
    <row r="2" spans="1:12" s="65" customFormat="1" ht="15.6" x14ac:dyDescent="0.3">
      <c r="A2" s="57"/>
      <c r="L2" s="99"/>
    </row>
    <row r="3" spans="1:12" x14ac:dyDescent="0.25">
      <c r="A3" s="55" t="s">
        <v>124</v>
      </c>
    </row>
    <row r="4" spans="1:12" x14ac:dyDescent="0.25">
      <c r="A4" s="130" t="s">
        <v>160</v>
      </c>
    </row>
    <row r="5" spans="1:12" x14ac:dyDescent="0.25">
      <c r="A5" s="16" t="s">
        <v>128</v>
      </c>
    </row>
    <row r="6" spans="1:12" s="65" customFormat="1" x14ac:dyDescent="0.25"/>
    <row r="7" spans="1:12" s="65" customFormat="1" x14ac:dyDescent="0.25">
      <c r="A7" s="79" t="s">
        <v>130</v>
      </c>
    </row>
    <row r="8" spans="1:12" s="65" customFormat="1" x14ac:dyDescent="0.25"/>
    <row r="9" spans="1:12" s="78" customFormat="1" x14ac:dyDescent="0.25"/>
    <row r="10" spans="1:12" s="78" customFormat="1" x14ac:dyDescent="0.25"/>
    <row r="11" spans="1:12" s="78" customFormat="1" ht="13.8" x14ac:dyDescent="0.3">
      <c r="A11" s="97" t="s">
        <v>166</v>
      </c>
    </row>
    <row r="12" spans="1:12" s="78" customFormat="1" x14ac:dyDescent="0.25"/>
    <row r="13" spans="1:12" s="78" customFormat="1" ht="20.25" customHeight="1" x14ac:dyDescent="0.25">
      <c r="C13" s="267" t="s">
        <v>122</v>
      </c>
      <c r="D13" s="269"/>
      <c r="E13" s="267" t="s">
        <v>123</v>
      </c>
      <c r="F13" s="268"/>
    </row>
    <row r="14" spans="1:12" s="78" customFormat="1" ht="20.25" customHeight="1" x14ac:dyDescent="0.25">
      <c r="B14" s="133" t="s">
        <v>249</v>
      </c>
      <c r="C14" s="133" t="s">
        <v>11</v>
      </c>
      <c r="D14" s="133" t="s">
        <v>5</v>
      </c>
      <c r="E14" s="133" t="s">
        <v>11</v>
      </c>
      <c r="F14" s="131" t="s">
        <v>5</v>
      </c>
    </row>
    <row r="15" spans="1:12" s="78" customFormat="1" x14ac:dyDescent="0.25">
      <c r="B15" s="9" t="s">
        <v>0</v>
      </c>
      <c r="C15" s="144">
        <v>567</v>
      </c>
      <c r="D15" s="53">
        <v>0.70963704630788504</v>
      </c>
      <c r="E15" s="77">
        <v>385</v>
      </c>
      <c r="F15" s="53">
        <v>0.68383658969804617</v>
      </c>
    </row>
    <row r="16" spans="1:12" s="78" customFormat="1" x14ac:dyDescent="0.25">
      <c r="B16" s="9" t="s">
        <v>1</v>
      </c>
      <c r="C16" s="142">
        <v>232</v>
      </c>
      <c r="D16" s="53">
        <v>0.29036295369211512</v>
      </c>
      <c r="E16" s="77">
        <v>178</v>
      </c>
      <c r="F16" s="53">
        <v>0.31616341030195383</v>
      </c>
    </row>
    <row r="17" spans="1:11" s="78" customFormat="1" ht="12.6" thickBot="1" x14ac:dyDescent="0.3">
      <c r="B17" s="145" t="s">
        <v>13</v>
      </c>
      <c r="C17" s="143">
        <v>799</v>
      </c>
      <c r="D17" s="146">
        <v>1</v>
      </c>
      <c r="E17" s="140">
        <v>563</v>
      </c>
      <c r="F17" s="146">
        <v>1</v>
      </c>
    </row>
    <row r="18" spans="1:11" s="78" customFormat="1" x14ac:dyDescent="0.25">
      <c r="B18" s="89"/>
      <c r="D18" s="90"/>
      <c r="G18" s="80"/>
    </row>
    <row r="19" spans="1:11" s="78" customFormat="1" x14ac:dyDescent="0.25">
      <c r="B19" s="92"/>
    </row>
    <row r="20" spans="1:11" s="78" customFormat="1" x14ac:dyDescent="0.25">
      <c r="B20" s="92"/>
    </row>
    <row r="21" spans="1:11" s="78" customFormat="1" x14ac:dyDescent="0.25"/>
    <row r="22" spans="1:11" ht="13.8" x14ac:dyDescent="0.3">
      <c r="A22" s="97" t="s">
        <v>185</v>
      </c>
    </row>
    <row r="24" spans="1:11" ht="19.5" customHeight="1" x14ac:dyDescent="0.25">
      <c r="B24" s="266" t="s">
        <v>84</v>
      </c>
      <c r="C24" s="266" t="s">
        <v>83</v>
      </c>
      <c r="D24" s="265" t="s">
        <v>17</v>
      </c>
      <c r="E24" s="265"/>
      <c r="F24" s="265"/>
      <c r="G24" s="266" t="s">
        <v>72</v>
      </c>
      <c r="H24" s="266" t="s">
        <v>24</v>
      </c>
      <c r="I24" s="266" t="s">
        <v>13</v>
      </c>
    </row>
    <row r="25" spans="1:11" ht="19.5" customHeight="1" thickBot="1" x14ac:dyDescent="0.3">
      <c r="B25" s="302"/>
      <c r="C25" s="302"/>
      <c r="D25" s="152" t="s">
        <v>69</v>
      </c>
      <c r="E25" s="152" t="s">
        <v>70</v>
      </c>
      <c r="F25" s="152" t="s">
        <v>71</v>
      </c>
      <c r="G25" s="302"/>
      <c r="H25" s="302"/>
      <c r="I25" s="302"/>
    </row>
    <row r="26" spans="1:11" ht="13.5" customHeight="1" x14ac:dyDescent="0.25">
      <c r="A26" s="302" t="s">
        <v>122</v>
      </c>
      <c r="B26" s="155" t="s">
        <v>108</v>
      </c>
      <c r="C26" s="154">
        <v>2570</v>
      </c>
      <c r="D26" s="154">
        <v>11138</v>
      </c>
      <c r="E26" s="154">
        <v>6097</v>
      </c>
      <c r="F26" s="154">
        <v>4684</v>
      </c>
      <c r="G26" s="159">
        <v>21919</v>
      </c>
      <c r="H26" s="154">
        <v>651</v>
      </c>
      <c r="I26" s="160">
        <v>25140</v>
      </c>
      <c r="J26" s="27"/>
      <c r="K26" s="91"/>
    </row>
    <row r="27" spans="1:11" ht="13.5" customHeight="1" thickBot="1" x14ac:dyDescent="0.3">
      <c r="A27" s="308"/>
      <c r="B27" s="156" t="s">
        <v>73</v>
      </c>
      <c r="C27" s="161">
        <v>0.10222752585521082</v>
      </c>
      <c r="D27" s="161">
        <v>0.44303898170246619</v>
      </c>
      <c r="E27" s="161">
        <v>0.24252187748607795</v>
      </c>
      <c r="F27" s="161">
        <v>0.18631662688941925</v>
      </c>
      <c r="G27" s="161">
        <v>0.87187748607796345</v>
      </c>
      <c r="H27" s="161">
        <v>2.5894988066825775E-2</v>
      </c>
      <c r="I27" s="141">
        <v>1</v>
      </c>
      <c r="J27" s="27"/>
      <c r="K27" s="91"/>
    </row>
    <row r="28" spans="1:11" ht="13.5" customHeight="1" thickBot="1" x14ac:dyDescent="0.3">
      <c r="A28" s="54"/>
      <c r="B28" s="83"/>
      <c r="C28" s="96"/>
      <c r="D28" s="96"/>
      <c r="E28" s="96"/>
      <c r="F28" s="96"/>
      <c r="G28" s="96"/>
      <c r="H28" s="96"/>
      <c r="I28" s="86"/>
      <c r="J28" s="27"/>
      <c r="K28" s="91"/>
    </row>
    <row r="29" spans="1:11" s="78" customFormat="1" ht="15" customHeight="1" thickBot="1" x14ac:dyDescent="0.3">
      <c r="A29" s="306" t="s">
        <v>132</v>
      </c>
      <c r="B29" s="307"/>
      <c r="C29" s="157">
        <v>0.15004242845020399</v>
      </c>
      <c r="D29" s="157">
        <v>0.45352156136696753</v>
      </c>
      <c r="E29" s="157">
        <v>0.23744503587132609</v>
      </c>
      <c r="F29" s="157">
        <v>0.13924245930725912</v>
      </c>
      <c r="G29" s="157">
        <v>0.83020905654555277</v>
      </c>
      <c r="H29" s="157">
        <v>1.9748515004242843E-2</v>
      </c>
      <c r="I29" s="158">
        <v>1</v>
      </c>
      <c r="J29" s="27"/>
      <c r="K29" s="91"/>
    </row>
    <row r="30" spans="1:11" x14ac:dyDescent="0.25">
      <c r="J30" s="27"/>
      <c r="K30" s="27"/>
    </row>
    <row r="31" spans="1:11" x14ac:dyDescent="0.25">
      <c r="F31" s="90"/>
    </row>
    <row r="32" spans="1:11" s="78" customFormat="1" x14ac:dyDescent="0.25">
      <c r="F32" s="90"/>
    </row>
    <row r="33" spans="1:20" s="78" customFormat="1" x14ac:dyDescent="0.25">
      <c r="F33" s="90"/>
    </row>
    <row r="34" spans="1:20" ht="13.8" x14ac:dyDescent="0.3">
      <c r="A34" s="59" t="s">
        <v>188</v>
      </c>
    </row>
    <row r="36" spans="1:20" ht="19.5" customHeight="1" x14ac:dyDescent="0.25">
      <c r="B36" s="266" t="s">
        <v>252</v>
      </c>
      <c r="C36" s="302" t="s">
        <v>83</v>
      </c>
      <c r="D36" s="304" t="s">
        <v>17</v>
      </c>
      <c r="E36" s="305"/>
      <c r="F36" s="305"/>
      <c r="G36" s="305"/>
      <c r="H36" s="305"/>
      <c r="I36" s="300"/>
      <c r="J36" s="304" t="s">
        <v>24</v>
      </c>
      <c r="K36" s="305"/>
      <c r="L36" s="305"/>
      <c r="M36" s="300"/>
      <c r="N36" s="304" t="s">
        <v>28</v>
      </c>
      <c r="O36" s="305"/>
      <c r="P36" s="305"/>
      <c r="Q36" s="300"/>
      <c r="R36" s="302" t="s">
        <v>74</v>
      </c>
      <c r="S36" s="302" t="s">
        <v>75</v>
      </c>
      <c r="T36" s="302" t="s">
        <v>13</v>
      </c>
    </row>
    <row r="37" spans="1:20" ht="24.6" thickBot="1" x14ac:dyDescent="0.3">
      <c r="B37" s="302"/>
      <c r="C37" s="303"/>
      <c r="D37" s="152" t="s">
        <v>18</v>
      </c>
      <c r="E37" s="152" t="s">
        <v>19</v>
      </c>
      <c r="F37" s="152" t="s">
        <v>20</v>
      </c>
      <c r="G37" s="152" t="s">
        <v>21</v>
      </c>
      <c r="H37" s="152" t="s">
        <v>22</v>
      </c>
      <c r="I37" s="152" t="s">
        <v>23</v>
      </c>
      <c r="J37" s="152" t="s">
        <v>25</v>
      </c>
      <c r="K37" s="152" t="s">
        <v>26</v>
      </c>
      <c r="L37" s="152" t="s">
        <v>27</v>
      </c>
      <c r="M37" s="152" t="s">
        <v>126</v>
      </c>
      <c r="N37" s="152" t="s">
        <v>29</v>
      </c>
      <c r="O37" s="152" t="s">
        <v>30</v>
      </c>
      <c r="P37" s="152" t="s">
        <v>31</v>
      </c>
      <c r="Q37" s="152" t="s">
        <v>32</v>
      </c>
      <c r="R37" s="303"/>
      <c r="S37" s="303"/>
      <c r="T37" s="303"/>
    </row>
    <row r="38" spans="1:20" x14ac:dyDescent="0.25">
      <c r="A38" s="302" t="s">
        <v>122</v>
      </c>
      <c r="B38" s="155" t="s">
        <v>6</v>
      </c>
      <c r="C38" s="154">
        <v>663</v>
      </c>
      <c r="D38" s="207">
        <v>4345</v>
      </c>
      <c r="E38" s="207">
        <v>2167</v>
      </c>
      <c r="F38" s="207">
        <v>2299</v>
      </c>
      <c r="G38" s="207">
        <v>3</v>
      </c>
      <c r="H38" s="207">
        <v>47</v>
      </c>
      <c r="I38" s="207">
        <v>148</v>
      </c>
      <c r="J38" s="207">
        <v>277</v>
      </c>
      <c r="K38" s="207">
        <v>151</v>
      </c>
      <c r="L38" s="154">
        <v>0</v>
      </c>
      <c r="M38" s="154">
        <v>1</v>
      </c>
      <c r="N38" s="154">
        <v>6</v>
      </c>
      <c r="O38" s="154">
        <v>11</v>
      </c>
      <c r="P38" s="154">
        <v>4</v>
      </c>
      <c r="Q38" s="154">
        <v>1</v>
      </c>
      <c r="R38" s="154">
        <v>9030</v>
      </c>
      <c r="S38" s="154">
        <v>430</v>
      </c>
      <c r="T38" s="154">
        <v>10123</v>
      </c>
    </row>
    <row r="39" spans="1:20" x14ac:dyDescent="0.25">
      <c r="A39" s="303"/>
      <c r="B39" s="60" t="s">
        <v>7</v>
      </c>
      <c r="C39" s="51">
        <v>696</v>
      </c>
      <c r="D39" s="205">
        <v>2032</v>
      </c>
      <c r="E39" s="205">
        <v>1066</v>
      </c>
      <c r="F39" s="205">
        <v>751</v>
      </c>
      <c r="G39" s="205">
        <v>0</v>
      </c>
      <c r="H39" s="205">
        <v>7</v>
      </c>
      <c r="I39" s="205">
        <v>81</v>
      </c>
      <c r="J39" s="205">
        <v>56</v>
      </c>
      <c r="K39" s="205">
        <v>45</v>
      </c>
      <c r="L39" s="51">
        <v>0</v>
      </c>
      <c r="M39" s="51">
        <v>0</v>
      </c>
      <c r="N39" s="51">
        <v>4</v>
      </c>
      <c r="O39" s="51">
        <v>22</v>
      </c>
      <c r="P39" s="51">
        <v>17</v>
      </c>
      <c r="Q39" s="51">
        <v>1</v>
      </c>
      <c r="R39" s="51">
        <v>3980</v>
      </c>
      <c r="S39" s="51">
        <v>102</v>
      </c>
      <c r="T39" s="51">
        <v>4778</v>
      </c>
    </row>
    <row r="40" spans="1:20" x14ac:dyDescent="0.25">
      <c r="A40" s="303"/>
      <c r="B40" s="60" t="s">
        <v>8</v>
      </c>
      <c r="C40" s="51">
        <v>598</v>
      </c>
      <c r="D40" s="205">
        <v>2368</v>
      </c>
      <c r="E40" s="205">
        <v>1369</v>
      </c>
      <c r="F40" s="205">
        <v>403</v>
      </c>
      <c r="G40" s="205">
        <v>0</v>
      </c>
      <c r="H40" s="205">
        <v>230</v>
      </c>
      <c r="I40" s="205">
        <v>176</v>
      </c>
      <c r="J40" s="205">
        <v>35</v>
      </c>
      <c r="K40" s="205">
        <v>22</v>
      </c>
      <c r="L40" s="51">
        <v>2</v>
      </c>
      <c r="M40" s="51">
        <v>6</v>
      </c>
      <c r="N40" s="51">
        <v>17</v>
      </c>
      <c r="O40" s="205">
        <v>64</v>
      </c>
      <c r="P40" s="51">
        <v>12</v>
      </c>
      <c r="Q40" s="51">
        <v>0</v>
      </c>
      <c r="R40" s="51">
        <v>4639</v>
      </c>
      <c r="S40" s="51">
        <v>65</v>
      </c>
      <c r="T40" s="51">
        <v>5302</v>
      </c>
    </row>
    <row r="41" spans="1:20" x14ac:dyDescent="0.25">
      <c r="A41" s="303"/>
      <c r="B41" s="60" t="s">
        <v>9</v>
      </c>
      <c r="C41" s="51">
        <v>461</v>
      </c>
      <c r="D41" s="205">
        <v>1829</v>
      </c>
      <c r="E41" s="205">
        <v>723</v>
      </c>
      <c r="F41" s="205">
        <v>449</v>
      </c>
      <c r="G41" s="205">
        <v>0</v>
      </c>
      <c r="H41" s="205">
        <v>127</v>
      </c>
      <c r="I41" s="205">
        <v>131</v>
      </c>
      <c r="J41" s="205">
        <v>15</v>
      </c>
      <c r="K41" s="205">
        <v>11</v>
      </c>
      <c r="L41" s="51">
        <v>0</v>
      </c>
      <c r="M41" s="51">
        <v>0</v>
      </c>
      <c r="N41" s="51">
        <v>3</v>
      </c>
      <c r="O41" s="51">
        <v>2</v>
      </c>
      <c r="P41" s="51">
        <v>2</v>
      </c>
      <c r="Q41" s="51">
        <v>0</v>
      </c>
      <c r="R41" s="51">
        <v>3266</v>
      </c>
      <c r="S41" s="51">
        <v>26</v>
      </c>
      <c r="T41" s="51">
        <v>3753</v>
      </c>
    </row>
    <row r="42" spans="1:20" x14ac:dyDescent="0.25">
      <c r="A42" s="303"/>
      <c r="B42" s="60" t="s">
        <v>10</v>
      </c>
      <c r="C42" s="51">
        <v>152</v>
      </c>
      <c r="D42" s="205">
        <v>530</v>
      </c>
      <c r="E42" s="205">
        <v>235</v>
      </c>
      <c r="F42" s="205">
        <v>149</v>
      </c>
      <c r="G42" s="205">
        <v>0</v>
      </c>
      <c r="H42" s="205">
        <v>24</v>
      </c>
      <c r="I42" s="205">
        <v>60</v>
      </c>
      <c r="J42" s="205">
        <v>7</v>
      </c>
      <c r="K42" s="205">
        <v>17</v>
      </c>
      <c r="L42" s="51">
        <v>0</v>
      </c>
      <c r="M42" s="51">
        <v>2</v>
      </c>
      <c r="N42" s="51">
        <v>1</v>
      </c>
      <c r="O42" s="51">
        <v>3</v>
      </c>
      <c r="P42" s="51">
        <v>2</v>
      </c>
      <c r="Q42" s="51">
        <v>2</v>
      </c>
      <c r="R42" s="51">
        <v>1004</v>
      </c>
      <c r="S42" s="51">
        <v>28</v>
      </c>
      <c r="T42" s="51">
        <v>1184</v>
      </c>
    </row>
    <row r="43" spans="1:20" ht="12.6" thickBot="1" x14ac:dyDescent="0.3">
      <c r="A43" s="308"/>
      <c r="B43" s="156" t="s">
        <v>13</v>
      </c>
      <c r="C43" s="140">
        <v>2570</v>
      </c>
      <c r="D43" s="140">
        <v>11104</v>
      </c>
      <c r="E43" s="140">
        <v>5560</v>
      </c>
      <c r="F43" s="140">
        <v>4051</v>
      </c>
      <c r="G43" s="140">
        <v>3</v>
      </c>
      <c r="H43" s="140">
        <v>435</v>
      </c>
      <c r="I43" s="140">
        <v>596</v>
      </c>
      <c r="J43" s="140">
        <v>390</v>
      </c>
      <c r="K43" s="140">
        <v>246</v>
      </c>
      <c r="L43" s="140">
        <v>2</v>
      </c>
      <c r="M43" s="140">
        <v>9</v>
      </c>
      <c r="N43" s="140">
        <v>31</v>
      </c>
      <c r="O43" s="140">
        <v>102</v>
      </c>
      <c r="P43" s="140">
        <v>37</v>
      </c>
      <c r="Q43" s="140">
        <v>4</v>
      </c>
      <c r="R43" s="140">
        <v>21919</v>
      </c>
      <c r="S43" s="140">
        <v>651</v>
      </c>
      <c r="T43" s="140">
        <v>25140</v>
      </c>
    </row>
    <row r="44" spans="1:20" x14ac:dyDescent="0.25">
      <c r="B44" s="16"/>
      <c r="C44" s="12"/>
      <c r="N44" s="63"/>
    </row>
    <row r="45" spans="1:20" s="78" customFormat="1" ht="11.25" customHeight="1" x14ac:dyDescent="0.25">
      <c r="F45" s="88"/>
    </row>
    <row r="46" spans="1:20" s="78" customFormat="1" ht="11.25" customHeight="1" x14ac:dyDescent="0.25">
      <c r="F46" s="88"/>
    </row>
    <row r="47" spans="1:20" s="78" customFormat="1" ht="11.25" customHeight="1" x14ac:dyDescent="0.25">
      <c r="F47" s="88"/>
    </row>
    <row r="48" spans="1:20" ht="13.8" x14ac:dyDescent="0.3">
      <c r="A48" s="59" t="s">
        <v>189</v>
      </c>
    </row>
    <row r="50" spans="1:21" ht="19.5" customHeight="1" x14ac:dyDescent="0.25">
      <c r="B50" s="266" t="s">
        <v>251</v>
      </c>
      <c r="C50" s="266" t="s">
        <v>83</v>
      </c>
      <c r="D50" s="266" t="s">
        <v>17</v>
      </c>
      <c r="E50" s="266"/>
      <c r="F50" s="266"/>
      <c r="G50" s="266"/>
      <c r="H50" s="266"/>
      <c r="I50" s="266"/>
      <c r="J50" s="304" t="s">
        <v>24</v>
      </c>
      <c r="K50" s="305"/>
      <c r="L50" s="305"/>
      <c r="M50" s="300"/>
      <c r="N50" s="304" t="s">
        <v>28</v>
      </c>
      <c r="O50" s="305"/>
      <c r="P50" s="305"/>
      <c r="Q50" s="300"/>
      <c r="R50" s="302" t="s">
        <v>74</v>
      </c>
      <c r="S50" s="302" t="s">
        <v>75</v>
      </c>
      <c r="T50" s="302" t="s">
        <v>13</v>
      </c>
    </row>
    <row r="51" spans="1:21" ht="24.6" thickBot="1" x14ac:dyDescent="0.3">
      <c r="B51" s="302"/>
      <c r="C51" s="302"/>
      <c r="D51" s="152" t="s">
        <v>18</v>
      </c>
      <c r="E51" s="152" t="s">
        <v>19</v>
      </c>
      <c r="F51" s="152" t="s">
        <v>20</v>
      </c>
      <c r="G51" s="152" t="s">
        <v>21</v>
      </c>
      <c r="H51" s="152" t="s">
        <v>22</v>
      </c>
      <c r="I51" s="152" t="s">
        <v>23</v>
      </c>
      <c r="J51" s="152" t="s">
        <v>25</v>
      </c>
      <c r="K51" s="152" t="s">
        <v>26</v>
      </c>
      <c r="L51" s="152" t="s">
        <v>27</v>
      </c>
      <c r="M51" s="152" t="s">
        <v>126</v>
      </c>
      <c r="N51" s="152" t="s">
        <v>29</v>
      </c>
      <c r="O51" s="152" t="s">
        <v>30</v>
      </c>
      <c r="P51" s="152" t="s">
        <v>31</v>
      </c>
      <c r="Q51" s="152" t="s">
        <v>32</v>
      </c>
      <c r="R51" s="303"/>
      <c r="S51" s="303"/>
      <c r="T51" s="303"/>
    </row>
    <row r="52" spans="1:21" x14ac:dyDescent="0.25">
      <c r="A52" s="298" t="s">
        <v>122</v>
      </c>
      <c r="B52" s="153" t="s">
        <v>44</v>
      </c>
      <c r="C52" s="154">
        <v>252</v>
      </c>
      <c r="D52" s="154">
        <v>842</v>
      </c>
      <c r="E52" s="154">
        <v>405</v>
      </c>
      <c r="F52" s="154">
        <v>370</v>
      </c>
      <c r="G52" s="154">
        <v>0</v>
      </c>
      <c r="H52" s="154">
        <v>0</v>
      </c>
      <c r="I52" s="154">
        <v>34</v>
      </c>
      <c r="J52" s="154">
        <v>18</v>
      </c>
      <c r="K52" s="154">
        <v>15</v>
      </c>
      <c r="L52" s="154">
        <v>0</v>
      </c>
      <c r="M52" s="154">
        <v>0</v>
      </c>
      <c r="N52" s="154">
        <v>0</v>
      </c>
      <c r="O52" s="154">
        <v>9</v>
      </c>
      <c r="P52" s="154">
        <v>3</v>
      </c>
      <c r="Q52" s="154">
        <v>0</v>
      </c>
      <c r="R52" s="154">
        <v>1663</v>
      </c>
      <c r="S52" s="154">
        <v>33</v>
      </c>
      <c r="T52" s="154">
        <v>1948</v>
      </c>
      <c r="U52" s="217"/>
    </row>
    <row r="53" spans="1:21" x14ac:dyDescent="0.25">
      <c r="A53" s="299"/>
      <c r="B53" s="85" t="s">
        <v>45</v>
      </c>
      <c r="C53" s="51">
        <v>214</v>
      </c>
      <c r="D53" s="205">
        <v>820</v>
      </c>
      <c r="E53" s="205">
        <v>313</v>
      </c>
      <c r="F53" s="205">
        <v>250</v>
      </c>
      <c r="G53" s="51">
        <v>0</v>
      </c>
      <c r="H53" s="51">
        <v>82</v>
      </c>
      <c r="I53" s="51">
        <v>60</v>
      </c>
      <c r="J53" s="51">
        <v>4</v>
      </c>
      <c r="K53" s="51">
        <v>1</v>
      </c>
      <c r="L53" s="51">
        <v>0</v>
      </c>
      <c r="M53" s="51">
        <v>0</v>
      </c>
      <c r="N53" s="51">
        <v>3</v>
      </c>
      <c r="O53" s="51">
        <v>0</v>
      </c>
      <c r="P53" s="51">
        <v>1</v>
      </c>
      <c r="Q53" s="51">
        <v>0</v>
      </c>
      <c r="R53" s="51">
        <v>1529</v>
      </c>
      <c r="S53" s="51">
        <v>5</v>
      </c>
      <c r="T53" s="51">
        <v>1748</v>
      </c>
      <c r="U53" s="217"/>
    </row>
    <row r="54" spans="1:21" x14ac:dyDescent="0.25">
      <c r="A54" s="299"/>
      <c r="B54" s="85" t="s">
        <v>46</v>
      </c>
      <c r="C54" s="51">
        <v>138</v>
      </c>
      <c r="D54" s="205">
        <v>2075</v>
      </c>
      <c r="E54" s="205">
        <v>872</v>
      </c>
      <c r="F54" s="205">
        <v>1091</v>
      </c>
      <c r="G54" s="51">
        <v>0</v>
      </c>
      <c r="H54" s="51">
        <v>21</v>
      </c>
      <c r="I54" s="51">
        <v>33</v>
      </c>
      <c r="J54" s="51">
        <v>11</v>
      </c>
      <c r="K54" s="51">
        <v>16</v>
      </c>
      <c r="L54" s="51">
        <v>0</v>
      </c>
      <c r="M54" s="51">
        <v>0</v>
      </c>
      <c r="N54" s="51">
        <v>0</v>
      </c>
      <c r="O54" s="51">
        <v>0</v>
      </c>
      <c r="P54" s="51">
        <v>0</v>
      </c>
      <c r="Q54" s="51">
        <v>0</v>
      </c>
      <c r="R54" s="205">
        <v>4092</v>
      </c>
      <c r="S54" s="205">
        <v>27</v>
      </c>
      <c r="T54" s="205">
        <v>4257</v>
      </c>
      <c r="U54" s="217"/>
    </row>
    <row r="55" spans="1:21" x14ac:dyDescent="0.25">
      <c r="A55" s="299"/>
      <c r="B55" s="85" t="s">
        <v>47</v>
      </c>
      <c r="C55" s="51">
        <v>78</v>
      </c>
      <c r="D55" s="51">
        <v>206</v>
      </c>
      <c r="E55" s="51">
        <v>118</v>
      </c>
      <c r="F55" s="51">
        <v>112</v>
      </c>
      <c r="G55" s="51">
        <v>0</v>
      </c>
      <c r="H55" s="51">
        <v>1</v>
      </c>
      <c r="I55" s="51">
        <v>31</v>
      </c>
      <c r="J55" s="51">
        <v>14</v>
      </c>
      <c r="K55" s="51">
        <v>19</v>
      </c>
      <c r="L55" s="51">
        <v>0</v>
      </c>
      <c r="M55" s="51">
        <v>0</v>
      </c>
      <c r="N55" s="51">
        <v>0</v>
      </c>
      <c r="O55" s="51">
        <v>0</v>
      </c>
      <c r="P55" s="51">
        <v>0</v>
      </c>
      <c r="Q55" s="51">
        <v>0</v>
      </c>
      <c r="R55" s="205">
        <v>468</v>
      </c>
      <c r="S55" s="205">
        <v>33</v>
      </c>
      <c r="T55" s="205">
        <v>579</v>
      </c>
      <c r="U55" s="217"/>
    </row>
    <row r="56" spans="1:21" s="65" customFormat="1" x14ac:dyDescent="0.25">
      <c r="A56" s="299"/>
      <c r="B56" s="85" t="s">
        <v>48</v>
      </c>
      <c r="C56" s="51">
        <v>71</v>
      </c>
      <c r="D56" s="51">
        <v>302</v>
      </c>
      <c r="E56" s="51">
        <v>199</v>
      </c>
      <c r="F56" s="51">
        <v>94</v>
      </c>
      <c r="G56" s="51">
        <v>0</v>
      </c>
      <c r="H56" s="51">
        <v>1</v>
      </c>
      <c r="I56" s="51">
        <v>14</v>
      </c>
      <c r="J56" s="51">
        <v>10</v>
      </c>
      <c r="K56" s="51">
        <v>0</v>
      </c>
      <c r="L56" s="51">
        <v>0</v>
      </c>
      <c r="M56" s="51">
        <v>0</v>
      </c>
      <c r="N56" s="51">
        <v>0</v>
      </c>
      <c r="O56" s="51">
        <v>0</v>
      </c>
      <c r="P56" s="51">
        <v>1</v>
      </c>
      <c r="Q56" s="51">
        <v>0</v>
      </c>
      <c r="R56" s="205">
        <v>611</v>
      </c>
      <c r="S56" s="205">
        <v>10</v>
      </c>
      <c r="T56" s="205">
        <v>692</v>
      </c>
      <c r="U56" s="217"/>
    </row>
    <row r="57" spans="1:21" s="65" customFormat="1" x14ac:dyDescent="0.25">
      <c r="A57" s="299"/>
      <c r="B57" s="85" t="s">
        <v>49</v>
      </c>
      <c r="C57" s="51">
        <v>72</v>
      </c>
      <c r="D57" s="51">
        <v>175</v>
      </c>
      <c r="E57" s="51">
        <v>85</v>
      </c>
      <c r="F57" s="51">
        <v>89</v>
      </c>
      <c r="G57" s="51">
        <v>0</v>
      </c>
      <c r="H57" s="51">
        <v>6</v>
      </c>
      <c r="I57" s="51">
        <v>5</v>
      </c>
      <c r="J57" s="51">
        <v>7</v>
      </c>
      <c r="K57" s="51">
        <v>10</v>
      </c>
      <c r="L57" s="51">
        <v>0</v>
      </c>
      <c r="M57" s="51">
        <v>0</v>
      </c>
      <c r="N57" s="51">
        <v>1</v>
      </c>
      <c r="O57" s="51">
        <v>0</v>
      </c>
      <c r="P57" s="51">
        <v>0</v>
      </c>
      <c r="Q57" s="51">
        <v>0</v>
      </c>
      <c r="R57" s="205">
        <v>361</v>
      </c>
      <c r="S57" s="205">
        <v>17</v>
      </c>
      <c r="T57" s="205">
        <v>450</v>
      </c>
      <c r="U57" s="217"/>
    </row>
    <row r="58" spans="1:21" s="65" customFormat="1" x14ac:dyDescent="0.25">
      <c r="A58" s="299"/>
      <c r="B58" s="85" t="s">
        <v>50</v>
      </c>
      <c r="C58" s="51">
        <v>92</v>
      </c>
      <c r="D58" s="51">
        <v>267</v>
      </c>
      <c r="E58" s="51">
        <v>93</v>
      </c>
      <c r="F58" s="51">
        <v>63</v>
      </c>
      <c r="G58" s="51">
        <v>0</v>
      </c>
      <c r="H58" s="51">
        <v>24</v>
      </c>
      <c r="I58" s="51">
        <v>18</v>
      </c>
      <c r="J58" s="51">
        <v>3</v>
      </c>
      <c r="K58" s="51">
        <v>2</v>
      </c>
      <c r="L58" s="51">
        <v>0</v>
      </c>
      <c r="M58" s="51">
        <v>0</v>
      </c>
      <c r="N58" s="51">
        <v>0</v>
      </c>
      <c r="O58" s="51">
        <v>1</v>
      </c>
      <c r="P58" s="51">
        <v>0</v>
      </c>
      <c r="Q58" s="51">
        <v>0</v>
      </c>
      <c r="R58" s="205">
        <v>466</v>
      </c>
      <c r="S58" s="205">
        <v>5</v>
      </c>
      <c r="T58" s="205">
        <v>563</v>
      </c>
      <c r="U58" s="217"/>
    </row>
    <row r="59" spans="1:21" s="65" customFormat="1" x14ac:dyDescent="0.25">
      <c r="A59" s="299"/>
      <c r="B59" s="85" t="s">
        <v>51</v>
      </c>
      <c r="C59" s="51">
        <v>152</v>
      </c>
      <c r="D59" s="51">
        <v>530</v>
      </c>
      <c r="E59" s="51">
        <v>235</v>
      </c>
      <c r="F59" s="51">
        <v>149</v>
      </c>
      <c r="G59" s="51">
        <v>0</v>
      </c>
      <c r="H59" s="51">
        <v>24</v>
      </c>
      <c r="I59" s="51">
        <v>60</v>
      </c>
      <c r="J59" s="51">
        <v>7</v>
      </c>
      <c r="K59" s="51">
        <v>17</v>
      </c>
      <c r="L59" s="51">
        <v>0</v>
      </c>
      <c r="M59" s="51">
        <v>2</v>
      </c>
      <c r="N59" s="51">
        <v>1</v>
      </c>
      <c r="O59" s="51">
        <v>3</v>
      </c>
      <c r="P59" s="51">
        <v>2</v>
      </c>
      <c r="Q59" s="51">
        <v>2</v>
      </c>
      <c r="R59" s="205">
        <v>1004</v>
      </c>
      <c r="S59" s="205">
        <v>28</v>
      </c>
      <c r="T59" s="205">
        <v>1184</v>
      </c>
      <c r="U59" s="217"/>
    </row>
    <row r="60" spans="1:21" s="65" customFormat="1" x14ac:dyDescent="0.25">
      <c r="A60" s="299"/>
      <c r="B60" s="85" t="s">
        <v>52</v>
      </c>
      <c r="C60" s="205">
        <v>92</v>
      </c>
      <c r="D60" s="205">
        <v>240</v>
      </c>
      <c r="E60" s="205">
        <v>117</v>
      </c>
      <c r="F60" s="205">
        <v>62</v>
      </c>
      <c r="G60" s="205">
        <v>0</v>
      </c>
      <c r="H60" s="205">
        <v>0</v>
      </c>
      <c r="I60" s="205">
        <v>17</v>
      </c>
      <c r="J60" s="205">
        <v>6</v>
      </c>
      <c r="K60" s="205">
        <v>4</v>
      </c>
      <c r="L60" s="205">
        <v>0</v>
      </c>
      <c r="M60" s="205">
        <v>0</v>
      </c>
      <c r="N60" s="205">
        <v>0</v>
      </c>
      <c r="O60" s="205">
        <v>5</v>
      </c>
      <c r="P60" s="51">
        <v>1</v>
      </c>
      <c r="Q60" s="51">
        <v>0</v>
      </c>
      <c r="R60" s="205">
        <v>442</v>
      </c>
      <c r="S60" s="205">
        <v>10</v>
      </c>
      <c r="T60" s="205">
        <v>544</v>
      </c>
      <c r="U60" s="217"/>
    </row>
    <row r="61" spans="1:21" s="65" customFormat="1" x14ac:dyDescent="0.25">
      <c r="A61" s="299"/>
      <c r="B61" s="85" t="s">
        <v>53</v>
      </c>
      <c r="C61" s="205">
        <v>105</v>
      </c>
      <c r="D61" s="205">
        <v>188</v>
      </c>
      <c r="E61" s="205">
        <v>132</v>
      </c>
      <c r="F61" s="205">
        <v>93</v>
      </c>
      <c r="G61" s="205">
        <v>0</v>
      </c>
      <c r="H61" s="205">
        <v>0</v>
      </c>
      <c r="I61" s="205">
        <v>1</v>
      </c>
      <c r="J61" s="205">
        <v>11</v>
      </c>
      <c r="K61" s="205">
        <v>11</v>
      </c>
      <c r="L61" s="205">
        <v>0</v>
      </c>
      <c r="M61" s="205">
        <v>0</v>
      </c>
      <c r="N61" s="205">
        <v>1</v>
      </c>
      <c r="O61" s="205">
        <v>2</v>
      </c>
      <c r="P61" s="51">
        <v>8</v>
      </c>
      <c r="Q61" s="51">
        <v>1</v>
      </c>
      <c r="R61" s="205">
        <v>425</v>
      </c>
      <c r="S61" s="205">
        <v>23</v>
      </c>
      <c r="T61" s="205">
        <v>553</v>
      </c>
      <c r="U61" s="217"/>
    </row>
    <row r="62" spans="1:21" s="65" customFormat="1" x14ac:dyDescent="0.25">
      <c r="A62" s="299"/>
      <c r="B62" s="85" t="s">
        <v>54</v>
      </c>
      <c r="C62" s="205">
        <v>402</v>
      </c>
      <c r="D62" s="205">
        <v>1637</v>
      </c>
      <c r="E62" s="205">
        <v>1020</v>
      </c>
      <c r="F62" s="205">
        <v>251</v>
      </c>
      <c r="G62" s="205">
        <v>0</v>
      </c>
      <c r="H62" s="205">
        <v>162</v>
      </c>
      <c r="I62" s="205">
        <v>132</v>
      </c>
      <c r="J62" s="205">
        <v>12</v>
      </c>
      <c r="K62" s="205">
        <v>14</v>
      </c>
      <c r="L62" s="205">
        <v>2</v>
      </c>
      <c r="M62" s="205">
        <v>5</v>
      </c>
      <c r="N62" s="205">
        <v>8</v>
      </c>
      <c r="O62" s="205">
        <v>47</v>
      </c>
      <c r="P62" s="51">
        <v>13</v>
      </c>
      <c r="Q62" s="51">
        <v>0</v>
      </c>
      <c r="R62" s="205">
        <v>3270</v>
      </c>
      <c r="S62" s="205">
        <v>33</v>
      </c>
      <c r="T62" s="205">
        <v>3705</v>
      </c>
      <c r="U62" s="217"/>
    </row>
    <row r="63" spans="1:21" s="65" customFormat="1" x14ac:dyDescent="0.25">
      <c r="A63" s="299"/>
      <c r="B63" s="85" t="s">
        <v>55</v>
      </c>
      <c r="C63" s="205">
        <v>64</v>
      </c>
      <c r="D63" s="205">
        <v>325</v>
      </c>
      <c r="E63" s="205">
        <v>135</v>
      </c>
      <c r="F63" s="205">
        <v>32</v>
      </c>
      <c r="G63" s="205">
        <v>0</v>
      </c>
      <c r="H63" s="205">
        <v>4</v>
      </c>
      <c r="I63" s="205">
        <v>46</v>
      </c>
      <c r="J63" s="205">
        <v>2</v>
      </c>
      <c r="K63" s="205">
        <v>6</v>
      </c>
      <c r="L63" s="205">
        <v>0</v>
      </c>
      <c r="M63" s="205">
        <v>0</v>
      </c>
      <c r="N63" s="205">
        <v>0</v>
      </c>
      <c r="O63" s="205">
        <v>0</v>
      </c>
      <c r="P63" s="51">
        <v>0</v>
      </c>
      <c r="Q63" s="51">
        <v>0</v>
      </c>
      <c r="R63" s="205">
        <v>542</v>
      </c>
      <c r="S63" s="205">
        <v>8</v>
      </c>
      <c r="T63" s="205">
        <v>614</v>
      </c>
      <c r="U63" s="217"/>
    </row>
    <row r="64" spans="1:21" s="65" customFormat="1" x14ac:dyDescent="0.25">
      <c r="A64" s="299"/>
      <c r="B64" s="85" t="s">
        <v>56</v>
      </c>
      <c r="C64" s="205">
        <v>289</v>
      </c>
      <c r="D64" s="205">
        <v>1553</v>
      </c>
      <c r="E64" s="205">
        <v>871</v>
      </c>
      <c r="F64" s="205">
        <v>782</v>
      </c>
      <c r="G64" s="205">
        <v>3</v>
      </c>
      <c r="H64" s="205">
        <v>24</v>
      </c>
      <c r="I64" s="205">
        <v>52</v>
      </c>
      <c r="J64" s="205">
        <v>232</v>
      </c>
      <c r="K64" s="205">
        <v>85</v>
      </c>
      <c r="L64" s="205">
        <v>0</v>
      </c>
      <c r="M64" s="205">
        <v>0</v>
      </c>
      <c r="N64" s="205">
        <v>5</v>
      </c>
      <c r="O64" s="205">
        <v>11</v>
      </c>
      <c r="P64" s="51">
        <v>4</v>
      </c>
      <c r="Q64" s="51">
        <v>1</v>
      </c>
      <c r="R64" s="205">
        <v>3305</v>
      </c>
      <c r="S64" s="205">
        <v>318</v>
      </c>
      <c r="T64" s="205">
        <v>3912</v>
      </c>
      <c r="U64" s="217"/>
    </row>
    <row r="65" spans="1:39" s="65" customFormat="1" x14ac:dyDescent="0.25">
      <c r="A65" s="299"/>
      <c r="B65" s="85" t="s">
        <v>57</v>
      </c>
      <c r="C65" s="205">
        <v>108</v>
      </c>
      <c r="D65" s="205">
        <v>508</v>
      </c>
      <c r="E65" s="205">
        <v>234</v>
      </c>
      <c r="F65" s="205">
        <v>121</v>
      </c>
      <c r="G65" s="205">
        <v>0</v>
      </c>
      <c r="H65" s="205">
        <v>17</v>
      </c>
      <c r="I65" s="205">
        <v>7</v>
      </c>
      <c r="J65" s="205">
        <v>8</v>
      </c>
      <c r="K65" s="205">
        <v>4</v>
      </c>
      <c r="L65" s="205">
        <v>0</v>
      </c>
      <c r="M65" s="205">
        <v>0</v>
      </c>
      <c r="N65" s="205">
        <v>1</v>
      </c>
      <c r="O65" s="205">
        <v>1</v>
      </c>
      <c r="P65" s="51">
        <v>3</v>
      </c>
      <c r="Q65" s="51">
        <v>0</v>
      </c>
      <c r="R65" s="205">
        <v>892</v>
      </c>
      <c r="S65" s="205">
        <v>12</v>
      </c>
      <c r="T65" s="205">
        <v>1012</v>
      </c>
      <c r="U65" s="217"/>
    </row>
    <row r="66" spans="1:39" s="65" customFormat="1" x14ac:dyDescent="0.25">
      <c r="A66" s="299"/>
      <c r="B66" s="85" t="s">
        <v>58</v>
      </c>
      <c r="C66" s="51">
        <v>242</v>
      </c>
      <c r="D66" s="51">
        <v>854</v>
      </c>
      <c r="E66" s="51">
        <v>416</v>
      </c>
      <c r="F66" s="51">
        <v>180</v>
      </c>
      <c r="G66" s="51">
        <v>0</v>
      </c>
      <c r="H66" s="51">
        <v>68</v>
      </c>
      <c r="I66" s="51">
        <v>48</v>
      </c>
      <c r="J66" s="51">
        <v>23</v>
      </c>
      <c r="K66" s="51">
        <v>8</v>
      </c>
      <c r="L66" s="51">
        <v>0</v>
      </c>
      <c r="M66" s="51">
        <v>1</v>
      </c>
      <c r="N66" s="51">
        <v>10</v>
      </c>
      <c r="O66" s="51">
        <v>23</v>
      </c>
      <c r="P66" s="51">
        <v>1</v>
      </c>
      <c r="Q66" s="51">
        <v>0</v>
      </c>
      <c r="R66" s="51">
        <v>1600</v>
      </c>
      <c r="S66" s="51">
        <v>32</v>
      </c>
      <c r="T66" s="51">
        <v>1874</v>
      </c>
      <c r="U66" s="217"/>
    </row>
    <row r="67" spans="1:39" s="65" customFormat="1" x14ac:dyDescent="0.25">
      <c r="A67" s="299"/>
      <c r="B67" s="85" t="s">
        <v>59</v>
      </c>
      <c r="C67" s="51">
        <v>38</v>
      </c>
      <c r="D67" s="51">
        <v>79</v>
      </c>
      <c r="E67" s="51">
        <v>67</v>
      </c>
      <c r="F67" s="51">
        <v>37</v>
      </c>
      <c r="G67" s="51">
        <v>0</v>
      </c>
      <c r="H67" s="51">
        <v>0</v>
      </c>
      <c r="I67" s="51">
        <v>0</v>
      </c>
      <c r="J67" s="51">
        <v>1</v>
      </c>
      <c r="K67" s="51">
        <v>0</v>
      </c>
      <c r="L67" s="51">
        <v>0</v>
      </c>
      <c r="M67" s="51">
        <v>0</v>
      </c>
      <c r="N67" s="51">
        <v>0</v>
      </c>
      <c r="O67" s="51">
        <v>0</v>
      </c>
      <c r="P67" s="51">
        <v>0</v>
      </c>
      <c r="Q67" s="51">
        <v>0</v>
      </c>
      <c r="R67" s="51">
        <v>183</v>
      </c>
      <c r="S67" s="51">
        <v>1</v>
      </c>
      <c r="T67" s="51">
        <v>222</v>
      </c>
      <c r="U67" s="217"/>
    </row>
    <row r="68" spans="1:39" s="65" customFormat="1" x14ac:dyDescent="0.25">
      <c r="A68" s="299"/>
      <c r="B68" s="85" t="s">
        <v>60</v>
      </c>
      <c r="C68" s="51">
        <v>60</v>
      </c>
      <c r="D68" s="51">
        <v>284</v>
      </c>
      <c r="E68" s="51">
        <v>149</v>
      </c>
      <c r="F68" s="51">
        <v>197</v>
      </c>
      <c r="G68" s="51">
        <v>0</v>
      </c>
      <c r="H68" s="51">
        <v>1</v>
      </c>
      <c r="I68" s="51">
        <v>20</v>
      </c>
      <c r="J68" s="51">
        <v>13</v>
      </c>
      <c r="K68" s="51">
        <v>21</v>
      </c>
      <c r="L68" s="51">
        <v>0</v>
      </c>
      <c r="M68" s="51">
        <v>0</v>
      </c>
      <c r="N68" s="51">
        <v>0</v>
      </c>
      <c r="O68" s="51">
        <v>0</v>
      </c>
      <c r="P68" s="51">
        <v>0</v>
      </c>
      <c r="Q68" s="51">
        <v>0</v>
      </c>
      <c r="R68" s="51">
        <v>651</v>
      </c>
      <c r="S68" s="51">
        <v>34</v>
      </c>
      <c r="T68" s="51">
        <v>745</v>
      </c>
      <c r="U68" s="217"/>
    </row>
    <row r="69" spans="1:39" s="65" customFormat="1" x14ac:dyDescent="0.25">
      <c r="A69" s="299"/>
      <c r="B69" s="85" t="s">
        <v>61</v>
      </c>
      <c r="C69" s="51">
        <v>101</v>
      </c>
      <c r="D69" s="51">
        <v>219</v>
      </c>
      <c r="E69" s="51">
        <v>99</v>
      </c>
      <c r="F69" s="51">
        <v>78</v>
      </c>
      <c r="G69" s="51">
        <v>0</v>
      </c>
      <c r="H69" s="51">
        <v>0</v>
      </c>
      <c r="I69" s="51">
        <v>18</v>
      </c>
      <c r="J69" s="51">
        <v>8</v>
      </c>
      <c r="K69" s="51">
        <v>13</v>
      </c>
      <c r="L69" s="51">
        <v>0</v>
      </c>
      <c r="M69" s="51">
        <v>1</v>
      </c>
      <c r="N69" s="51">
        <v>1</v>
      </c>
      <c r="O69" s="51">
        <v>0</v>
      </c>
      <c r="P69" s="51">
        <v>0</v>
      </c>
      <c r="Q69" s="51">
        <v>0</v>
      </c>
      <c r="R69" s="51">
        <v>415</v>
      </c>
      <c r="S69" s="51">
        <v>22</v>
      </c>
      <c r="T69" s="51">
        <v>538</v>
      </c>
      <c r="U69" s="217"/>
    </row>
    <row r="70" spans="1:39" s="65" customFormat="1" ht="12.6" thickBot="1" x14ac:dyDescent="0.3">
      <c r="A70" s="299"/>
      <c r="B70" s="139" t="s">
        <v>13</v>
      </c>
      <c r="C70" s="140">
        <v>2570</v>
      </c>
      <c r="D70" s="140">
        <v>11104</v>
      </c>
      <c r="E70" s="140">
        <v>5560</v>
      </c>
      <c r="F70" s="140">
        <v>4051</v>
      </c>
      <c r="G70" s="140">
        <v>3</v>
      </c>
      <c r="H70" s="140">
        <v>435</v>
      </c>
      <c r="I70" s="140">
        <v>596</v>
      </c>
      <c r="J70" s="140">
        <v>390</v>
      </c>
      <c r="K70" s="140">
        <v>246</v>
      </c>
      <c r="L70" s="140">
        <v>2</v>
      </c>
      <c r="M70" s="140">
        <v>9</v>
      </c>
      <c r="N70" s="140">
        <v>31</v>
      </c>
      <c r="O70" s="140">
        <v>102</v>
      </c>
      <c r="P70" s="140">
        <v>37</v>
      </c>
      <c r="Q70" s="140">
        <v>4</v>
      </c>
      <c r="R70" s="140">
        <v>21919</v>
      </c>
      <c r="S70" s="140">
        <v>651</v>
      </c>
      <c r="T70" s="140">
        <v>25140</v>
      </c>
      <c r="U70" s="217"/>
    </row>
    <row r="71" spans="1:39" s="65" customFormat="1" x14ac:dyDescent="0.25"/>
    <row r="72" spans="1:39" s="65" customFormat="1" x14ac:dyDescent="0.25"/>
    <row r="73" spans="1:39" s="65" customFormat="1" x14ac:dyDescent="0.25"/>
    <row r="74" spans="1:39" s="65" customFormat="1" x14ac:dyDescent="0.25"/>
    <row r="75" spans="1:39" ht="13.8" x14ac:dyDescent="0.3">
      <c r="A75" s="59" t="s">
        <v>190</v>
      </c>
    </row>
    <row r="77" spans="1:39" ht="18.75" customHeight="1" x14ac:dyDescent="0.25">
      <c r="B77" s="300" t="s">
        <v>250</v>
      </c>
      <c r="C77" s="266" t="s">
        <v>83</v>
      </c>
      <c r="D77" s="266"/>
      <c r="E77" s="266" t="s">
        <v>35</v>
      </c>
      <c r="F77" s="266"/>
      <c r="G77" s="266" t="s">
        <v>36</v>
      </c>
      <c r="H77" s="266"/>
      <c r="I77" s="266" t="s">
        <v>37</v>
      </c>
      <c r="J77" s="266"/>
      <c r="K77" s="304" t="s">
        <v>21</v>
      </c>
      <c r="L77" s="300"/>
      <c r="M77" s="266" t="s">
        <v>22</v>
      </c>
      <c r="N77" s="266"/>
      <c r="O77" s="266" t="s">
        <v>23</v>
      </c>
      <c r="P77" s="266"/>
      <c r="Q77" s="266" t="s">
        <v>38</v>
      </c>
      <c r="R77" s="266"/>
      <c r="S77" s="266" t="s">
        <v>39</v>
      </c>
      <c r="T77" s="266"/>
      <c r="U77" s="266" t="s">
        <v>40</v>
      </c>
      <c r="V77" s="266"/>
      <c r="W77" s="266" t="s">
        <v>127</v>
      </c>
      <c r="X77" s="266"/>
      <c r="Y77" s="266" t="s">
        <v>41</v>
      </c>
      <c r="Z77" s="266"/>
      <c r="AA77" s="266" t="s">
        <v>42</v>
      </c>
      <c r="AB77" s="266"/>
      <c r="AC77" s="266" t="s">
        <v>43</v>
      </c>
      <c r="AD77" s="266"/>
      <c r="AE77" s="266" t="s">
        <v>66</v>
      </c>
      <c r="AF77" s="266"/>
      <c r="AG77" s="302" t="s">
        <v>76</v>
      </c>
      <c r="AH77" s="302" t="s">
        <v>77</v>
      </c>
      <c r="AI77" s="302" t="s">
        <v>78</v>
      </c>
      <c r="AJ77" s="302" t="s">
        <v>79</v>
      </c>
      <c r="AK77" s="302" t="s">
        <v>80</v>
      </c>
      <c r="AL77" s="302" t="s">
        <v>81</v>
      </c>
      <c r="AM77" s="302" t="s">
        <v>13</v>
      </c>
    </row>
    <row r="78" spans="1:39" ht="18.75" customHeight="1" thickBot="1" x14ac:dyDescent="0.3">
      <c r="B78" s="301"/>
      <c r="C78" s="152" t="s">
        <v>33</v>
      </c>
      <c r="D78" s="152" t="s">
        <v>34</v>
      </c>
      <c r="E78" s="152" t="s">
        <v>33</v>
      </c>
      <c r="F78" s="152" t="s">
        <v>34</v>
      </c>
      <c r="G78" s="152" t="s">
        <v>33</v>
      </c>
      <c r="H78" s="152" t="s">
        <v>34</v>
      </c>
      <c r="I78" s="152" t="s">
        <v>33</v>
      </c>
      <c r="J78" s="152" t="s">
        <v>34</v>
      </c>
      <c r="K78" s="152" t="s">
        <v>33</v>
      </c>
      <c r="L78" s="152" t="s">
        <v>34</v>
      </c>
      <c r="M78" s="152" t="s">
        <v>33</v>
      </c>
      <c r="N78" s="152" t="s">
        <v>34</v>
      </c>
      <c r="O78" s="152" t="s">
        <v>33</v>
      </c>
      <c r="P78" s="152" t="s">
        <v>34</v>
      </c>
      <c r="Q78" s="152" t="s">
        <v>33</v>
      </c>
      <c r="R78" s="152" t="s">
        <v>34</v>
      </c>
      <c r="S78" s="152" t="s">
        <v>33</v>
      </c>
      <c r="T78" s="152" t="s">
        <v>34</v>
      </c>
      <c r="U78" s="152" t="s">
        <v>33</v>
      </c>
      <c r="V78" s="152" t="s">
        <v>34</v>
      </c>
      <c r="W78" s="152" t="s">
        <v>33</v>
      </c>
      <c r="X78" s="152" t="s">
        <v>34</v>
      </c>
      <c r="Y78" s="152" t="s">
        <v>33</v>
      </c>
      <c r="Z78" s="152" t="s">
        <v>34</v>
      </c>
      <c r="AA78" s="152" t="s">
        <v>33</v>
      </c>
      <c r="AB78" s="152" t="s">
        <v>34</v>
      </c>
      <c r="AC78" s="152" t="s">
        <v>33</v>
      </c>
      <c r="AD78" s="152" t="s">
        <v>34</v>
      </c>
      <c r="AE78" s="152" t="s">
        <v>33</v>
      </c>
      <c r="AF78" s="152" t="s">
        <v>34</v>
      </c>
      <c r="AG78" s="303"/>
      <c r="AH78" s="303"/>
      <c r="AI78" s="303"/>
      <c r="AJ78" s="303"/>
      <c r="AK78" s="303"/>
      <c r="AL78" s="303"/>
      <c r="AM78" s="303"/>
    </row>
    <row r="79" spans="1:39" s="65" customFormat="1" x14ac:dyDescent="0.25">
      <c r="A79" s="298" t="s">
        <v>122</v>
      </c>
      <c r="B79" s="153" t="s">
        <v>6</v>
      </c>
      <c r="C79" s="207">
        <v>337</v>
      </c>
      <c r="D79" s="154">
        <v>326</v>
      </c>
      <c r="E79" s="154">
        <v>2115</v>
      </c>
      <c r="F79" s="154">
        <v>2230</v>
      </c>
      <c r="G79" s="154">
        <v>997</v>
      </c>
      <c r="H79" s="154">
        <v>1170</v>
      </c>
      <c r="I79" s="154">
        <v>1124</v>
      </c>
      <c r="J79" s="154">
        <v>1175</v>
      </c>
      <c r="K79" s="154">
        <v>2</v>
      </c>
      <c r="L79" s="154">
        <v>1</v>
      </c>
      <c r="M79" s="154">
        <v>31</v>
      </c>
      <c r="N79" s="154">
        <v>16</v>
      </c>
      <c r="O79" s="154">
        <v>49</v>
      </c>
      <c r="P79" s="154">
        <v>99</v>
      </c>
      <c r="Q79" s="154">
        <v>142</v>
      </c>
      <c r="R79" s="154">
        <v>135</v>
      </c>
      <c r="S79" s="154">
        <v>75</v>
      </c>
      <c r="T79" s="154">
        <v>76</v>
      </c>
      <c r="U79" s="154">
        <v>0</v>
      </c>
      <c r="V79" s="154">
        <v>0</v>
      </c>
      <c r="W79" s="154">
        <v>0</v>
      </c>
      <c r="X79" s="154">
        <v>1</v>
      </c>
      <c r="Y79" s="154">
        <v>5</v>
      </c>
      <c r="Z79" s="154">
        <v>1</v>
      </c>
      <c r="AA79" s="154">
        <v>9</v>
      </c>
      <c r="AB79" s="154">
        <v>2</v>
      </c>
      <c r="AC79" s="154">
        <v>4</v>
      </c>
      <c r="AD79" s="154">
        <v>0</v>
      </c>
      <c r="AE79" s="154">
        <v>1</v>
      </c>
      <c r="AF79" s="154">
        <v>0</v>
      </c>
      <c r="AG79" s="154">
        <v>4336</v>
      </c>
      <c r="AH79" s="154">
        <v>4694</v>
      </c>
      <c r="AI79" s="154">
        <v>218</v>
      </c>
      <c r="AJ79" s="154">
        <v>212</v>
      </c>
      <c r="AK79" s="154">
        <v>4891</v>
      </c>
      <c r="AL79" s="154">
        <v>5232</v>
      </c>
      <c r="AM79" s="154">
        <v>10123</v>
      </c>
    </row>
    <row r="80" spans="1:39" s="65" customFormat="1" x14ac:dyDescent="0.25">
      <c r="A80" s="299"/>
      <c r="B80" s="85" t="s">
        <v>7</v>
      </c>
      <c r="C80" s="85">
        <v>323</v>
      </c>
      <c r="D80" s="85">
        <v>373</v>
      </c>
      <c r="E80" s="85">
        <v>959</v>
      </c>
      <c r="F80" s="85">
        <v>1073</v>
      </c>
      <c r="G80" s="85">
        <v>505</v>
      </c>
      <c r="H80" s="85">
        <v>561</v>
      </c>
      <c r="I80" s="85">
        <v>344</v>
      </c>
      <c r="J80" s="85">
        <v>407</v>
      </c>
      <c r="K80" s="85">
        <v>0</v>
      </c>
      <c r="L80" s="85">
        <v>0</v>
      </c>
      <c r="M80" s="85">
        <v>2</v>
      </c>
      <c r="N80" s="85">
        <v>5</v>
      </c>
      <c r="O80" s="85">
        <v>22</v>
      </c>
      <c r="P80" s="85">
        <v>59</v>
      </c>
      <c r="Q80" s="85">
        <v>25</v>
      </c>
      <c r="R80" s="85">
        <v>31</v>
      </c>
      <c r="S80" s="85">
        <v>15</v>
      </c>
      <c r="T80" s="85">
        <v>30</v>
      </c>
      <c r="U80" s="85">
        <v>0</v>
      </c>
      <c r="V80" s="85">
        <v>0</v>
      </c>
      <c r="W80" s="85">
        <v>0</v>
      </c>
      <c r="X80" s="85">
        <v>0</v>
      </c>
      <c r="Y80" s="85">
        <v>3</v>
      </c>
      <c r="Z80" s="85">
        <v>1</v>
      </c>
      <c r="AA80" s="85">
        <v>18</v>
      </c>
      <c r="AB80" s="85">
        <v>4</v>
      </c>
      <c r="AC80" s="85">
        <v>10</v>
      </c>
      <c r="AD80" s="85">
        <v>7</v>
      </c>
      <c r="AE80" s="85">
        <v>0</v>
      </c>
      <c r="AF80" s="85">
        <v>1</v>
      </c>
      <c r="AG80" s="85">
        <v>1863</v>
      </c>
      <c r="AH80" s="85">
        <v>2117</v>
      </c>
      <c r="AI80" s="85">
        <v>40</v>
      </c>
      <c r="AJ80" s="85">
        <v>62</v>
      </c>
      <c r="AK80" s="85">
        <v>2226</v>
      </c>
      <c r="AL80" s="85">
        <v>2552</v>
      </c>
      <c r="AM80" s="85">
        <v>4778</v>
      </c>
    </row>
    <row r="81" spans="1:40" s="65" customFormat="1" x14ac:dyDescent="0.25">
      <c r="A81" s="299"/>
      <c r="B81" s="85" t="s">
        <v>8</v>
      </c>
      <c r="C81" s="85">
        <v>269</v>
      </c>
      <c r="D81" s="85">
        <v>329</v>
      </c>
      <c r="E81" s="85">
        <v>1147</v>
      </c>
      <c r="F81" s="85">
        <v>1221</v>
      </c>
      <c r="G81" s="85">
        <v>604</v>
      </c>
      <c r="H81" s="85">
        <v>765</v>
      </c>
      <c r="I81" s="85">
        <v>138</v>
      </c>
      <c r="J81" s="85">
        <v>265</v>
      </c>
      <c r="K81" s="85">
        <v>0</v>
      </c>
      <c r="L81" s="85">
        <v>0</v>
      </c>
      <c r="M81" s="85">
        <v>135</v>
      </c>
      <c r="N81" s="85">
        <v>95</v>
      </c>
      <c r="O81" s="85">
        <v>88</v>
      </c>
      <c r="P81" s="85">
        <v>88</v>
      </c>
      <c r="Q81" s="85">
        <v>13</v>
      </c>
      <c r="R81" s="85">
        <v>22</v>
      </c>
      <c r="S81" s="85">
        <v>7</v>
      </c>
      <c r="T81" s="85">
        <v>15</v>
      </c>
      <c r="U81" s="85">
        <v>1</v>
      </c>
      <c r="V81" s="85">
        <v>1</v>
      </c>
      <c r="W81" s="85">
        <v>5</v>
      </c>
      <c r="X81" s="85">
        <v>1</v>
      </c>
      <c r="Y81" s="85">
        <v>13</v>
      </c>
      <c r="Z81" s="85">
        <v>4</v>
      </c>
      <c r="AA81" s="85">
        <v>47</v>
      </c>
      <c r="AB81" s="85">
        <v>17</v>
      </c>
      <c r="AC81" s="85">
        <v>10</v>
      </c>
      <c r="AD81" s="85">
        <v>2</v>
      </c>
      <c r="AE81" s="85">
        <v>0</v>
      </c>
      <c r="AF81" s="85">
        <v>0</v>
      </c>
      <c r="AG81" s="85">
        <v>2182</v>
      </c>
      <c r="AH81" s="85">
        <v>2457</v>
      </c>
      <c r="AI81" s="85">
        <v>26</v>
      </c>
      <c r="AJ81" s="85">
        <v>39</v>
      </c>
      <c r="AK81" s="85">
        <v>2477</v>
      </c>
      <c r="AL81" s="85">
        <v>2825</v>
      </c>
      <c r="AM81" s="85">
        <v>5302</v>
      </c>
    </row>
    <row r="82" spans="1:40" s="65" customFormat="1" x14ac:dyDescent="0.25">
      <c r="A82" s="299"/>
      <c r="B82" s="85" t="s">
        <v>9</v>
      </c>
      <c r="C82" s="85">
        <v>235</v>
      </c>
      <c r="D82" s="85">
        <v>226</v>
      </c>
      <c r="E82" s="85">
        <v>907</v>
      </c>
      <c r="F82" s="85">
        <v>922</v>
      </c>
      <c r="G82" s="85">
        <v>362</v>
      </c>
      <c r="H82" s="85">
        <v>361</v>
      </c>
      <c r="I82" s="85">
        <v>208</v>
      </c>
      <c r="J82" s="85">
        <v>241</v>
      </c>
      <c r="K82" s="85">
        <v>0</v>
      </c>
      <c r="L82" s="85">
        <v>0</v>
      </c>
      <c r="M82" s="85">
        <v>60</v>
      </c>
      <c r="N82" s="85">
        <v>67</v>
      </c>
      <c r="O82" s="85">
        <v>58</v>
      </c>
      <c r="P82" s="85">
        <v>73</v>
      </c>
      <c r="Q82" s="85">
        <v>6</v>
      </c>
      <c r="R82" s="85">
        <v>9</v>
      </c>
      <c r="S82" s="85">
        <v>2</v>
      </c>
      <c r="T82" s="85">
        <v>9</v>
      </c>
      <c r="U82" s="85">
        <v>0</v>
      </c>
      <c r="V82" s="85">
        <v>0</v>
      </c>
      <c r="W82" s="85">
        <v>0</v>
      </c>
      <c r="X82" s="85">
        <v>0</v>
      </c>
      <c r="Y82" s="85">
        <v>2</v>
      </c>
      <c r="Z82" s="85">
        <v>1</v>
      </c>
      <c r="AA82" s="85">
        <v>1</v>
      </c>
      <c r="AB82" s="85">
        <v>1</v>
      </c>
      <c r="AC82" s="85">
        <v>2</v>
      </c>
      <c r="AD82" s="85">
        <v>0</v>
      </c>
      <c r="AE82" s="85">
        <v>0</v>
      </c>
      <c r="AF82" s="85">
        <v>0</v>
      </c>
      <c r="AG82" s="85">
        <v>1600</v>
      </c>
      <c r="AH82" s="85">
        <v>1666</v>
      </c>
      <c r="AI82" s="85">
        <v>8</v>
      </c>
      <c r="AJ82" s="85">
        <v>18</v>
      </c>
      <c r="AK82" s="85">
        <v>1843</v>
      </c>
      <c r="AL82" s="85">
        <v>1910</v>
      </c>
      <c r="AM82" s="85">
        <v>3753</v>
      </c>
    </row>
    <row r="83" spans="1:40" s="65" customFormat="1" x14ac:dyDescent="0.25">
      <c r="A83" s="299"/>
      <c r="B83" s="85" t="s">
        <v>10</v>
      </c>
      <c r="C83" s="85">
        <v>69</v>
      </c>
      <c r="D83" s="85">
        <v>83</v>
      </c>
      <c r="E83" s="85">
        <v>254</v>
      </c>
      <c r="F83" s="85">
        <v>276</v>
      </c>
      <c r="G83" s="85">
        <v>106</v>
      </c>
      <c r="H83" s="85">
        <v>129</v>
      </c>
      <c r="I83" s="85">
        <v>74</v>
      </c>
      <c r="J83" s="85">
        <v>75</v>
      </c>
      <c r="K83" s="85">
        <v>0</v>
      </c>
      <c r="L83" s="85">
        <v>0</v>
      </c>
      <c r="M83" s="85">
        <v>9</v>
      </c>
      <c r="N83" s="85">
        <v>15</v>
      </c>
      <c r="O83" s="85">
        <v>27</v>
      </c>
      <c r="P83" s="85">
        <v>33</v>
      </c>
      <c r="Q83" s="85">
        <v>3</v>
      </c>
      <c r="R83" s="85">
        <v>4</v>
      </c>
      <c r="S83" s="85">
        <v>8</v>
      </c>
      <c r="T83" s="85">
        <v>9</v>
      </c>
      <c r="U83" s="85">
        <v>0</v>
      </c>
      <c r="V83" s="85">
        <v>0</v>
      </c>
      <c r="W83" s="85">
        <v>0</v>
      </c>
      <c r="X83" s="85">
        <v>2</v>
      </c>
      <c r="Y83" s="85">
        <v>1</v>
      </c>
      <c r="Z83" s="85">
        <v>0</v>
      </c>
      <c r="AA83" s="85">
        <v>3</v>
      </c>
      <c r="AB83" s="85">
        <v>0</v>
      </c>
      <c r="AC83" s="85">
        <v>2</v>
      </c>
      <c r="AD83" s="85">
        <v>0</v>
      </c>
      <c r="AE83" s="85">
        <v>2</v>
      </c>
      <c r="AF83" s="85">
        <v>0</v>
      </c>
      <c r="AG83" s="85">
        <v>476</v>
      </c>
      <c r="AH83" s="85">
        <v>528</v>
      </c>
      <c r="AI83" s="85">
        <v>13</v>
      </c>
      <c r="AJ83" s="85">
        <v>15</v>
      </c>
      <c r="AK83" s="85">
        <v>558</v>
      </c>
      <c r="AL83" s="85">
        <v>626</v>
      </c>
      <c r="AM83" s="85">
        <v>1184</v>
      </c>
    </row>
    <row r="84" spans="1:40" s="65" customFormat="1" ht="12.6" thickBot="1" x14ac:dyDescent="0.3">
      <c r="A84" s="299"/>
      <c r="B84" s="139" t="s">
        <v>13</v>
      </c>
      <c r="C84" s="139">
        <v>1233</v>
      </c>
      <c r="D84" s="139">
        <v>1337</v>
      </c>
      <c r="E84" s="139">
        <v>5382</v>
      </c>
      <c r="F84" s="139">
        <v>5722</v>
      </c>
      <c r="G84" s="139">
        <v>2574</v>
      </c>
      <c r="H84" s="139">
        <v>2986</v>
      </c>
      <c r="I84" s="139">
        <v>1888</v>
      </c>
      <c r="J84" s="139">
        <v>2163</v>
      </c>
      <c r="K84" s="139">
        <v>2</v>
      </c>
      <c r="L84" s="139">
        <v>1</v>
      </c>
      <c r="M84" s="139">
        <v>237</v>
      </c>
      <c r="N84" s="139">
        <v>198</v>
      </c>
      <c r="O84" s="139">
        <v>244</v>
      </c>
      <c r="P84" s="139">
        <v>352</v>
      </c>
      <c r="Q84" s="139">
        <v>189</v>
      </c>
      <c r="R84" s="139">
        <v>201</v>
      </c>
      <c r="S84" s="139">
        <v>107</v>
      </c>
      <c r="T84" s="139">
        <v>139</v>
      </c>
      <c r="U84" s="139">
        <v>1</v>
      </c>
      <c r="V84" s="139">
        <v>1</v>
      </c>
      <c r="W84" s="139">
        <v>5</v>
      </c>
      <c r="X84" s="139">
        <v>4</v>
      </c>
      <c r="Y84" s="224">
        <v>24</v>
      </c>
      <c r="Z84" s="224">
        <v>7</v>
      </c>
      <c r="AA84" s="224">
        <v>78</v>
      </c>
      <c r="AB84" s="224">
        <v>24</v>
      </c>
      <c r="AC84" s="224">
        <v>28</v>
      </c>
      <c r="AD84" s="224">
        <v>9</v>
      </c>
      <c r="AE84" s="224">
        <v>3</v>
      </c>
      <c r="AF84" s="224">
        <v>1</v>
      </c>
      <c r="AG84" s="224">
        <v>10457</v>
      </c>
      <c r="AH84" s="224">
        <v>11462</v>
      </c>
      <c r="AI84" s="224">
        <v>305</v>
      </c>
      <c r="AJ84" s="224">
        <v>346</v>
      </c>
      <c r="AK84" s="224">
        <v>11995</v>
      </c>
      <c r="AL84" s="224">
        <v>13145</v>
      </c>
      <c r="AM84" s="224">
        <v>25140</v>
      </c>
      <c r="AN84" s="212"/>
    </row>
    <row r="85" spans="1:40" x14ac:dyDescent="0.25">
      <c r="C85" s="15"/>
      <c r="D85" s="15"/>
      <c r="E85" s="15"/>
      <c r="F85" s="15"/>
      <c r="G85" s="15"/>
      <c r="H85" s="15"/>
      <c r="I85" s="15"/>
      <c r="J85" s="15"/>
      <c r="K85" s="15"/>
      <c r="L85" s="70"/>
      <c r="M85" s="15"/>
      <c r="N85" s="15"/>
      <c r="O85" s="15"/>
      <c r="P85" s="15"/>
      <c r="Q85" s="15"/>
      <c r="R85" s="15"/>
      <c r="S85" s="15"/>
      <c r="T85" s="15"/>
      <c r="U85" s="15"/>
      <c r="V85" s="15"/>
      <c r="W85" s="15"/>
      <c r="X85" s="15"/>
      <c r="Y85" s="15"/>
      <c r="Z85" s="15"/>
      <c r="AA85" s="15"/>
      <c r="AB85" s="15"/>
      <c r="AC85" s="15"/>
      <c r="AD85" s="15"/>
      <c r="AE85" s="15"/>
      <c r="AF85" s="15"/>
      <c r="AG85" s="206"/>
      <c r="AH85" s="220"/>
      <c r="AI85" s="15"/>
      <c r="AJ85" s="220"/>
      <c r="AK85" s="206"/>
      <c r="AL85" s="15"/>
    </row>
    <row r="86" spans="1:40" x14ac:dyDescent="0.25">
      <c r="M86" s="78"/>
      <c r="N86" s="78"/>
      <c r="O86" s="78"/>
      <c r="P86" s="78"/>
      <c r="Q86" s="78"/>
      <c r="AK86" s="78"/>
    </row>
    <row r="87" spans="1:40" x14ac:dyDescent="0.25">
      <c r="M87" s="78"/>
      <c r="N87" s="78"/>
      <c r="O87" s="78"/>
      <c r="P87" s="78"/>
      <c r="Q87" s="78"/>
    </row>
    <row r="88" spans="1:40" x14ac:dyDescent="0.25">
      <c r="M88" s="78"/>
      <c r="N88" s="78"/>
      <c r="O88" s="78"/>
      <c r="P88" s="78"/>
      <c r="Q88" s="78"/>
    </row>
    <row r="89" spans="1:40" x14ac:dyDescent="0.25">
      <c r="M89" s="78"/>
      <c r="N89" s="78"/>
      <c r="O89" s="78"/>
      <c r="P89" s="78"/>
      <c r="Q89" s="78"/>
    </row>
    <row r="90" spans="1:40" x14ac:dyDescent="0.25">
      <c r="M90" s="78"/>
      <c r="N90" s="78"/>
      <c r="O90" s="78"/>
      <c r="P90" s="78"/>
      <c r="Q90" s="78"/>
    </row>
    <row r="91" spans="1:40" x14ac:dyDescent="0.25">
      <c r="M91" s="78"/>
      <c r="N91" s="78"/>
      <c r="O91" s="78"/>
      <c r="P91" s="78"/>
      <c r="Q91" s="78"/>
    </row>
    <row r="92" spans="1:40" x14ac:dyDescent="0.25">
      <c r="M92" s="78"/>
      <c r="N92" s="78"/>
      <c r="O92" s="78"/>
      <c r="P92" s="78"/>
      <c r="Q92" s="78"/>
    </row>
    <row r="93" spans="1:40" x14ac:dyDescent="0.25">
      <c r="M93" s="78"/>
      <c r="N93" s="78"/>
      <c r="O93" s="78"/>
      <c r="P93" s="78"/>
      <c r="Q93" s="78"/>
    </row>
    <row r="94" spans="1:40" x14ac:dyDescent="0.25">
      <c r="M94" s="78"/>
      <c r="N94" s="78"/>
      <c r="O94" s="78"/>
      <c r="P94" s="78"/>
      <c r="Q94" s="78"/>
    </row>
    <row r="95" spans="1:40" x14ac:dyDescent="0.25">
      <c r="M95" s="78"/>
      <c r="N95" s="78"/>
      <c r="O95" s="78"/>
      <c r="P95" s="78"/>
      <c r="Q95" s="78"/>
    </row>
    <row r="96" spans="1:40" x14ac:dyDescent="0.25">
      <c r="M96" s="78"/>
      <c r="N96" s="78"/>
      <c r="O96" s="78"/>
      <c r="P96" s="78"/>
      <c r="Q96" s="78"/>
    </row>
    <row r="97" spans="13:17" x14ac:dyDescent="0.25">
      <c r="M97" s="78"/>
      <c r="N97" s="78"/>
      <c r="O97" s="78"/>
      <c r="P97" s="78"/>
      <c r="Q97" s="78"/>
    </row>
    <row r="98" spans="13:17" x14ac:dyDescent="0.25">
      <c r="M98" s="78"/>
      <c r="N98" s="78"/>
      <c r="O98" s="78"/>
      <c r="P98" s="78"/>
      <c r="Q98" s="78"/>
    </row>
    <row r="99" spans="13:17" x14ac:dyDescent="0.25">
      <c r="M99" s="78"/>
      <c r="N99" s="78"/>
      <c r="O99" s="78"/>
      <c r="P99" s="78"/>
      <c r="Q99" s="78"/>
    </row>
  </sheetData>
  <mergeCells count="52">
    <mergeCell ref="A52:A70"/>
    <mergeCell ref="A26:A27"/>
    <mergeCell ref="B24:B25"/>
    <mergeCell ref="B36:B37"/>
    <mergeCell ref="B50:B51"/>
    <mergeCell ref="A38:A43"/>
    <mergeCell ref="E13:F13"/>
    <mergeCell ref="C13:D13"/>
    <mergeCell ref="A29:B29"/>
    <mergeCell ref="C24:C25"/>
    <mergeCell ref="D24:F24"/>
    <mergeCell ref="G24:G25"/>
    <mergeCell ref="H24:H25"/>
    <mergeCell ref="I24:I25"/>
    <mergeCell ref="C50:C51"/>
    <mergeCell ref="D50:I50"/>
    <mergeCell ref="C36:C37"/>
    <mergeCell ref="D36:I36"/>
    <mergeCell ref="AC77:AD77"/>
    <mergeCell ref="AE77:AF77"/>
    <mergeCell ref="U77:V77"/>
    <mergeCell ref="Y77:Z77"/>
    <mergeCell ref="AA77:AB77"/>
    <mergeCell ref="W77:X77"/>
    <mergeCell ref="Q77:R77"/>
    <mergeCell ref="S77:T77"/>
    <mergeCell ref="K77:L77"/>
    <mergeCell ref="R36:R37"/>
    <mergeCell ref="S36:S37"/>
    <mergeCell ref="T36:T37"/>
    <mergeCell ref="R50:R51"/>
    <mergeCell ref="S50:S51"/>
    <mergeCell ref="T50:T51"/>
    <mergeCell ref="N50:Q50"/>
    <mergeCell ref="J50:M50"/>
    <mergeCell ref="J36:M36"/>
    <mergeCell ref="N36:Q36"/>
    <mergeCell ref="AM77:AM78"/>
    <mergeCell ref="AG77:AG78"/>
    <mergeCell ref="AH77:AH78"/>
    <mergeCell ref="AI77:AI78"/>
    <mergeCell ref="AJ77:AJ78"/>
    <mergeCell ref="AK77:AK78"/>
    <mergeCell ref="AL77:AL78"/>
    <mergeCell ref="G77:H77"/>
    <mergeCell ref="I77:J77"/>
    <mergeCell ref="M77:N77"/>
    <mergeCell ref="O77:P77"/>
    <mergeCell ref="A79:A84"/>
    <mergeCell ref="B77:B78"/>
    <mergeCell ref="C77:D77"/>
    <mergeCell ref="E77:F77"/>
  </mergeCells>
  <pageMargins left="0.23622047244094491" right="0.23622047244094491" top="0.74803149606299213" bottom="0.74803149606299213" header="0.31496062992125984" footer="0.31496062992125984"/>
  <pageSetup paperSize="8" scale="84" orientation="landscape" r:id="rId1"/>
  <rowBreaks count="1" manualBreakCount="1">
    <brk id="46" max="16383" man="1"/>
  </rowBreaks>
  <colBreaks count="1" manualBreakCount="1">
    <brk id="2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tabColor rgb="FF660066"/>
  </sheetPr>
  <dimension ref="A1:F30"/>
  <sheetViews>
    <sheetView zoomScaleNormal="100" workbookViewId="0"/>
  </sheetViews>
  <sheetFormatPr defaultColWidth="9.33203125" defaultRowHeight="12" x14ac:dyDescent="0.25"/>
  <cols>
    <col min="1" max="1" width="9.33203125" style="5"/>
    <col min="2" max="2" width="24.6640625" style="5" customWidth="1"/>
    <col min="3" max="5" width="16.6640625" style="5" customWidth="1"/>
    <col min="6" max="16384" width="9.33203125" style="5"/>
  </cols>
  <sheetData>
    <row r="1" spans="1:6" ht="15.6" x14ac:dyDescent="0.3">
      <c r="A1" s="57" t="s">
        <v>184</v>
      </c>
    </row>
    <row r="3" spans="1:6" s="65" customFormat="1" x14ac:dyDescent="0.25">
      <c r="A3" s="55" t="s">
        <v>124</v>
      </c>
    </row>
    <row r="4" spans="1:6" s="65" customFormat="1" x14ac:dyDescent="0.25">
      <c r="A4" s="130" t="s">
        <v>160</v>
      </c>
    </row>
    <row r="5" spans="1:6" s="65" customFormat="1" x14ac:dyDescent="0.25">
      <c r="A5" s="16" t="s">
        <v>128</v>
      </c>
    </row>
    <row r="6" spans="1:6" s="65" customFormat="1" x14ac:dyDescent="0.25">
      <c r="A6" s="71"/>
    </row>
    <row r="7" spans="1:6" s="65" customFormat="1" x14ac:dyDescent="0.25">
      <c r="A7" s="79" t="s">
        <v>130</v>
      </c>
    </row>
    <row r="8" spans="1:6" s="65" customFormat="1" x14ac:dyDescent="0.25"/>
    <row r="9" spans="1:6" s="65" customFormat="1" x14ac:dyDescent="0.25"/>
    <row r="10" spans="1:6" s="78" customFormat="1" x14ac:dyDescent="0.25"/>
    <row r="11" spans="1:6" s="78" customFormat="1" ht="27.6" customHeight="1" x14ac:dyDescent="0.3">
      <c r="A11" s="278" t="s">
        <v>191</v>
      </c>
      <c r="B11" s="258"/>
      <c r="C11" s="258"/>
      <c r="D11" s="258"/>
      <c r="E11" s="258"/>
      <c r="F11" s="117"/>
    </row>
    <row r="12" spans="1:6" s="78" customFormat="1" ht="12" customHeight="1" x14ac:dyDescent="0.3">
      <c r="A12" s="117"/>
      <c r="B12" s="117"/>
      <c r="C12" s="117"/>
      <c r="D12" s="117"/>
      <c r="E12" s="117"/>
      <c r="F12" s="117"/>
    </row>
    <row r="13" spans="1:6" s="78" customFormat="1" ht="13.8" x14ac:dyDescent="0.3">
      <c r="A13" s="98"/>
      <c r="B13" s="98"/>
      <c r="C13" s="98"/>
      <c r="D13" s="98"/>
      <c r="E13" s="98"/>
    </row>
    <row r="14" spans="1:6" s="116" customFormat="1" ht="24.75" customHeight="1" thickBot="1" x14ac:dyDescent="0.35">
      <c r="A14" s="123"/>
      <c r="B14" s="162" t="s">
        <v>16</v>
      </c>
      <c r="C14" s="163" t="s">
        <v>62</v>
      </c>
      <c r="D14" s="164" t="s">
        <v>63</v>
      </c>
      <c r="E14" s="163" t="s">
        <v>253</v>
      </c>
    </row>
    <row r="15" spans="1:6" x14ac:dyDescent="0.25">
      <c r="A15" s="309" t="s">
        <v>122</v>
      </c>
      <c r="B15" s="165" t="s">
        <v>6</v>
      </c>
      <c r="C15" s="154">
        <v>160</v>
      </c>
      <c r="D15" s="154">
        <v>183</v>
      </c>
      <c r="E15" s="154">
        <v>343</v>
      </c>
    </row>
    <row r="16" spans="1:6" x14ac:dyDescent="0.25">
      <c r="A16" s="310"/>
      <c r="B16" s="56" t="s">
        <v>7</v>
      </c>
      <c r="C16" s="51">
        <v>155</v>
      </c>
      <c r="D16" s="51">
        <v>169</v>
      </c>
      <c r="E16" s="51">
        <v>324</v>
      </c>
    </row>
    <row r="17" spans="1:5" x14ac:dyDescent="0.25">
      <c r="A17" s="310"/>
      <c r="B17" s="56" t="s">
        <v>8</v>
      </c>
      <c r="C17" s="205">
        <v>181</v>
      </c>
      <c r="D17" s="205">
        <v>198</v>
      </c>
      <c r="E17" s="51">
        <v>379</v>
      </c>
    </row>
    <row r="18" spans="1:5" x14ac:dyDescent="0.25">
      <c r="A18" s="310"/>
      <c r="B18" s="56" t="s">
        <v>9</v>
      </c>
      <c r="C18" s="51">
        <v>144</v>
      </c>
      <c r="D18" s="51">
        <v>146</v>
      </c>
      <c r="E18" s="51">
        <v>290</v>
      </c>
    </row>
    <row r="19" spans="1:5" x14ac:dyDescent="0.25">
      <c r="A19" s="310"/>
      <c r="B19" s="56" t="s">
        <v>10</v>
      </c>
      <c r="C19" s="51">
        <v>55</v>
      </c>
      <c r="D19" s="51">
        <v>53</v>
      </c>
      <c r="E19" s="51">
        <v>108</v>
      </c>
    </row>
    <row r="20" spans="1:5" ht="12.6" thickBot="1" x14ac:dyDescent="0.3">
      <c r="A20" s="311"/>
      <c r="B20" s="166" t="s">
        <v>13</v>
      </c>
      <c r="C20" s="140">
        <v>695</v>
      </c>
      <c r="D20" s="140">
        <v>749</v>
      </c>
      <c r="E20" s="140">
        <v>1444</v>
      </c>
    </row>
    <row r="21" spans="1:5" ht="12.6" thickBot="1" x14ac:dyDescent="0.3"/>
    <row r="22" spans="1:5" s="78" customFormat="1" x14ac:dyDescent="0.25">
      <c r="A22" s="309" t="s">
        <v>123</v>
      </c>
      <c r="B22" s="165" t="s">
        <v>6</v>
      </c>
      <c r="C22" s="154">
        <v>154</v>
      </c>
      <c r="D22" s="154">
        <v>171</v>
      </c>
      <c r="E22" s="154">
        <v>325</v>
      </c>
    </row>
    <row r="23" spans="1:5" s="78" customFormat="1" x14ac:dyDescent="0.25">
      <c r="A23" s="310"/>
      <c r="B23" s="56" t="s">
        <v>7</v>
      </c>
      <c r="C23" s="51">
        <v>121</v>
      </c>
      <c r="D23" s="51">
        <v>149</v>
      </c>
      <c r="E23" s="51">
        <v>270</v>
      </c>
    </row>
    <row r="24" spans="1:5" s="78" customFormat="1" x14ac:dyDescent="0.25">
      <c r="A24" s="310"/>
      <c r="B24" s="56" t="s">
        <v>8</v>
      </c>
      <c r="C24" s="51">
        <v>144</v>
      </c>
      <c r="D24" s="51">
        <v>135</v>
      </c>
      <c r="E24" s="51">
        <v>279</v>
      </c>
    </row>
    <row r="25" spans="1:5" s="78" customFormat="1" x14ac:dyDescent="0.25">
      <c r="A25" s="310"/>
      <c r="B25" s="56" t="s">
        <v>9</v>
      </c>
      <c r="C25" s="51">
        <v>111</v>
      </c>
      <c r="D25" s="51">
        <v>122</v>
      </c>
      <c r="E25" s="51">
        <v>233</v>
      </c>
    </row>
    <row r="26" spans="1:5" s="78" customFormat="1" x14ac:dyDescent="0.25">
      <c r="A26" s="310"/>
      <c r="B26" s="56" t="s">
        <v>10</v>
      </c>
      <c r="C26" s="51">
        <v>24</v>
      </c>
      <c r="D26" s="51">
        <v>39</v>
      </c>
      <c r="E26" s="51">
        <v>63</v>
      </c>
    </row>
    <row r="27" spans="1:5" s="78" customFormat="1" ht="12.6" thickBot="1" x14ac:dyDescent="0.3">
      <c r="A27" s="311"/>
      <c r="B27" s="166" t="s">
        <v>13</v>
      </c>
      <c r="C27" s="140">
        <v>554</v>
      </c>
      <c r="D27" s="140">
        <v>616</v>
      </c>
      <c r="E27" s="140">
        <v>1170</v>
      </c>
    </row>
    <row r="28" spans="1:5" s="78" customFormat="1" ht="13.8" x14ac:dyDescent="0.3">
      <c r="A28" s="98"/>
      <c r="B28" s="98"/>
      <c r="C28" s="98"/>
      <c r="D28" s="98"/>
      <c r="E28" s="98"/>
    </row>
    <row r="29" spans="1:5" x14ac:dyDescent="0.25">
      <c r="D29" s="78"/>
    </row>
    <row r="30" spans="1:5" x14ac:dyDescent="0.25">
      <c r="D30" s="78"/>
    </row>
  </sheetData>
  <mergeCells count="3">
    <mergeCell ref="A15:A20"/>
    <mergeCell ref="A22:A27"/>
    <mergeCell ref="A11:E11"/>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tabColor rgb="FF660066"/>
  </sheetPr>
  <dimension ref="A1:O31"/>
  <sheetViews>
    <sheetView zoomScaleNormal="100" workbookViewId="0"/>
  </sheetViews>
  <sheetFormatPr defaultColWidth="9.33203125" defaultRowHeight="12" x14ac:dyDescent="0.25"/>
  <cols>
    <col min="1" max="1" width="26" style="5" customWidth="1"/>
    <col min="2" max="3" width="12.6640625" style="5" customWidth="1"/>
    <col min="4" max="5" width="12.33203125" style="5" customWidth="1"/>
    <col min="6" max="16384" width="9.33203125" style="5"/>
  </cols>
  <sheetData>
    <row r="1" spans="1:15" ht="15.6" x14ac:dyDescent="0.3">
      <c r="A1" s="57" t="s">
        <v>184</v>
      </c>
    </row>
    <row r="3" spans="1:15" x14ac:dyDescent="0.25">
      <c r="A3" s="55" t="s">
        <v>124</v>
      </c>
    </row>
    <row r="4" spans="1:15" x14ac:dyDescent="0.25">
      <c r="A4" s="130" t="s">
        <v>160</v>
      </c>
    </row>
    <row r="5" spans="1:15" s="65" customFormat="1" x14ac:dyDescent="0.25">
      <c r="A5" s="16" t="s">
        <v>128</v>
      </c>
    </row>
    <row r="6" spans="1:15" s="65" customFormat="1" x14ac:dyDescent="0.25">
      <c r="A6" s="71"/>
    </row>
    <row r="7" spans="1:15" s="65" customFormat="1" x14ac:dyDescent="0.25">
      <c r="A7" s="79" t="s">
        <v>130</v>
      </c>
    </row>
    <row r="8" spans="1:15" s="65" customFormat="1" x14ac:dyDescent="0.25"/>
    <row r="9" spans="1:15" s="65" customFormat="1" x14ac:dyDescent="0.25"/>
    <row r="10" spans="1:15" s="78" customFormat="1" x14ac:dyDescent="0.25"/>
    <row r="11" spans="1:15" s="65" customFormat="1" ht="39.6" customHeight="1" x14ac:dyDescent="0.3">
      <c r="A11" s="278" t="s">
        <v>256</v>
      </c>
      <c r="B11" s="258"/>
      <c r="C11" s="258"/>
    </row>
    <row r="13" spans="1:15" ht="18" customHeight="1" x14ac:dyDescent="0.25">
      <c r="A13" s="80"/>
      <c r="B13" s="265" t="s">
        <v>122</v>
      </c>
      <c r="C13" s="267"/>
      <c r="D13" s="313"/>
      <c r="E13" s="313"/>
    </row>
    <row r="14" spans="1:15" ht="7.5" customHeight="1" x14ac:dyDescent="0.25">
      <c r="A14" s="301" t="s">
        <v>16</v>
      </c>
      <c r="B14" s="302" t="s">
        <v>64</v>
      </c>
      <c r="C14" s="316" t="s">
        <v>65</v>
      </c>
      <c r="D14" s="314"/>
      <c r="E14" s="314"/>
    </row>
    <row r="15" spans="1:15" ht="12.6" thickBot="1" x14ac:dyDescent="0.3">
      <c r="A15" s="315"/>
      <c r="B15" s="303"/>
      <c r="C15" s="317"/>
      <c r="D15" s="314"/>
      <c r="E15" s="314"/>
      <c r="F15" s="7"/>
    </row>
    <row r="16" spans="1:15" x14ac:dyDescent="0.25">
      <c r="A16" s="153" t="s">
        <v>6</v>
      </c>
      <c r="B16" s="154">
        <v>3387</v>
      </c>
      <c r="C16" s="154">
        <v>122</v>
      </c>
      <c r="D16" s="96"/>
      <c r="E16" s="96"/>
      <c r="F16" s="7"/>
      <c r="M16" s="78"/>
      <c r="N16" s="90"/>
      <c r="O16" s="78"/>
    </row>
    <row r="17" spans="1:15" x14ac:dyDescent="0.25">
      <c r="A17" s="85" t="s">
        <v>7</v>
      </c>
      <c r="B17" s="51">
        <v>2291</v>
      </c>
      <c r="C17" s="51">
        <v>168</v>
      </c>
      <c r="D17" s="96"/>
      <c r="E17" s="96"/>
      <c r="F17" s="7"/>
      <c r="L17" s="78"/>
      <c r="M17" s="78"/>
      <c r="N17" s="78"/>
      <c r="O17" s="78"/>
    </row>
    <row r="18" spans="1:15" x14ac:dyDescent="0.25">
      <c r="A18" s="85" t="s">
        <v>8</v>
      </c>
      <c r="B18" s="51">
        <v>3155</v>
      </c>
      <c r="C18" s="51">
        <v>222</v>
      </c>
      <c r="D18" s="96"/>
      <c r="E18" s="96"/>
      <c r="F18" s="7"/>
      <c r="L18" s="78"/>
      <c r="M18" s="78"/>
      <c r="N18" s="78"/>
      <c r="O18" s="78"/>
    </row>
    <row r="19" spans="1:15" x14ac:dyDescent="0.25">
      <c r="A19" s="85" t="s">
        <v>9</v>
      </c>
      <c r="B19" s="51">
        <v>2116</v>
      </c>
      <c r="C19" s="51">
        <v>52</v>
      </c>
      <c r="D19" s="96"/>
      <c r="E19" s="96"/>
      <c r="F19" s="94"/>
      <c r="G19" s="80"/>
      <c r="L19" s="78"/>
      <c r="M19" s="78"/>
      <c r="N19" s="78"/>
      <c r="O19" s="78"/>
    </row>
    <row r="20" spans="1:15" x14ac:dyDescent="0.25">
      <c r="A20" s="85" t="s">
        <v>10</v>
      </c>
      <c r="B20" s="51">
        <v>900</v>
      </c>
      <c r="C20" s="51">
        <v>38</v>
      </c>
      <c r="D20" s="96"/>
      <c r="E20" s="96"/>
      <c r="F20" s="94"/>
      <c r="G20" s="80"/>
      <c r="L20" s="78"/>
      <c r="M20" s="78"/>
      <c r="N20" s="78"/>
      <c r="O20" s="78"/>
    </row>
    <row r="21" spans="1:15" ht="12.6" thickBot="1" x14ac:dyDescent="0.3">
      <c r="A21" s="139" t="s">
        <v>13</v>
      </c>
      <c r="B21" s="140">
        <v>11849</v>
      </c>
      <c r="C21" s="140">
        <v>602</v>
      </c>
      <c r="D21" s="86"/>
      <c r="E21" s="312"/>
      <c r="F21" s="312"/>
      <c r="G21" s="80"/>
      <c r="L21" s="78"/>
      <c r="M21" s="78"/>
      <c r="N21" s="78"/>
      <c r="O21" s="78"/>
    </row>
    <row r="22" spans="1:15" ht="12.75" customHeight="1" thickBot="1" x14ac:dyDescent="0.3">
      <c r="A22" s="186" t="s">
        <v>109</v>
      </c>
      <c r="B22" s="158">
        <v>0.52498892334957914</v>
      </c>
      <c r="C22" s="158">
        <v>2.6672574213557822E-2</v>
      </c>
      <c r="D22" s="108"/>
      <c r="E22" s="86"/>
      <c r="F22" s="82"/>
      <c r="G22" s="82"/>
    </row>
    <row r="23" spans="1:15" ht="12.6" thickBot="1" x14ac:dyDescent="0.3">
      <c r="A23" s="16"/>
      <c r="D23" s="26"/>
      <c r="E23" s="80"/>
      <c r="F23" s="80"/>
      <c r="G23" s="80"/>
    </row>
    <row r="24" spans="1:15" ht="24.6" thickBot="1" x14ac:dyDescent="0.3">
      <c r="A24" s="167" t="s">
        <v>133</v>
      </c>
      <c r="B24" s="168">
        <v>0.76166273370847704</v>
      </c>
      <c r="C24" s="168">
        <v>3.5215102559448173E-2</v>
      </c>
    </row>
    <row r="27" spans="1:15" x14ac:dyDescent="0.25">
      <c r="A27" s="109"/>
      <c r="B27" s="88"/>
    </row>
    <row r="28" spans="1:15" s="78" customFormat="1" x14ac:dyDescent="0.25">
      <c r="A28" s="109"/>
      <c r="B28" s="88"/>
    </row>
    <row r="31" spans="1:15" x14ac:dyDescent="0.25">
      <c r="B31" s="12"/>
      <c r="C31" s="12"/>
    </row>
  </sheetData>
  <mergeCells count="9">
    <mergeCell ref="A11:C11"/>
    <mergeCell ref="E21:F21"/>
    <mergeCell ref="D13:E13"/>
    <mergeCell ref="D14:D15"/>
    <mergeCell ref="E14:E15"/>
    <mergeCell ref="A14:A15"/>
    <mergeCell ref="B13:C13"/>
    <mergeCell ref="B14:B15"/>
    <mergeCell ref="C14:C15"/>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15</vt:i4>
      </vt:variant>
      <vt:variant>
        <vt:lpstr>Intervalos com nome</vt:lpstr>
      </vt:variant>
      <vt:variant>
        <vt:i4>13</vt:i4>
      </vt:variant>
    </vt:vector>
  </HeadingPairs>
  <TitlesOfParts>
    <vt:vector size="28" baseType="lpstr">
      <vt:lpstr>Capa</vt:lpstr>
      <vt:lpstr>Nota_Introdutória</vt:lpstr>
      <vt:lpstr>Índice</vt:lpstr>
      <vt:lpstr>NotaMetodológica</vt:lpstr>
      <vt:lpstr>Caraterização</vt:lpstr>
      <vt:lpstr>Painéis</vt:lpstr>
      <vt:lpstr>Alunos</vt:lpstr>
      <vt:lpstr>EPE</vt:lpstr>
      <vt:lpstr>ASE</vt:lpstr>
      <vt:lpstr>AEC</vt:lpstr>
      <vt:lpstr>Retenção</vt:lpstr>
      <vt:lpstr>Retenção_anterior_1819</vt:lpstr>
      <vt:lpstr>Aproveitamento</vt:lpstr>
      <vt:lpstr>Abandono</vt:lpstr>
      <vt:lpstr>Transferidos</vt:lpstr>
      <vt:lpstr>Abandono!Área_de_Impressão</vt:lpstr>
      <vt:lpstr>AEC!Área_de_Impressão</vt:lpstr>
      <vt:lpstr>Aproveitamento!Área_de_Impressão</vt:lpstr>
      <vt:lpstr>ASE!Área_de_Impressão</vt:lpstr>
      <vt:lpstr>Caraterização!Área_de_Impressão</vt:lpstr>
      <vt:lpstr>EPE!Área_de_Impressão</vt:lpstr>
      <vt:lpstr>Índice!Área_de_Impressão</vt:lpstr>
      <vt:lpstr>Nota_Introdutória!Área_de_Impressão</vt:lpstr>
      <vt:lpstr>NotaMetodológica!Área_de_Impressão</vt:lpstr>
      <vt:lpstr>Painéis!Área_de_Impressão</vt:lpstr>
      <vt:lpstr>Retenção!Área_de_Impressão</vt:lpstr>
      <vt:lpstr>Retenção_anterior_1819!Área_de_Impressão</vt:lpstr>
      <vt:lpstr>Transferidos!Área_de_Impressão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DGEEC</dc:creator>
  <cp:lastModifiedBy>Nuno Rodrigues</cp:lastModifiedBy>
  <cp:lastPrinted>2020-05-06T09:16:37Z</cp:lastPrinted>
  <dcterms:created xsi:type="dcterms:W3CDTF">2018-01-25T11:12:12Z</dcterms:created>
  <dcterms:modified xsi:type="dcterms:W3CDTF">2020-07-10T16:37:45Z</dcterms:modified>
</cp:coreProperties>
</file>